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FILESERVER\Planejamento\ENGENHARIA\#01 PROJETOS EM ANDAMENTO\RECAPEAMENTO ARTHUR SOARES\#LICITAÇÃO\ANEXOS\ANEXO VI\"/>
    </mc:Choice>
  </mc:AlternateContent>
  <bookViews>
    <workbookView xWindow="0" yWindow="0" windowWidth="20400" windowHeight="7155"/>
  </bookViews>
  <sheets>
    <sheet name="Cronograma" sheetId="1" r:id="rId1"/>
  </sheets>
  <externalReferences>
    <externalReference r:id="rId2"/>
  </externalReferences>
  <definedNames>
    <definedName name="activatedados.form2">IF(ISNUMBER([1]Eventograma_e_Quantitativos!$K1),[1]Eventograma_e_Quantitativos!$K1&amp;"-"&amp;INDEX(Eventos,[1]Eventograma_e_Quantitativos!$K1,2),"")</definedName>
    <definedName name="_xlnm.Print_Area" localSheetId="0">Cronograma!$B$20:$BB$50</definedName>
    <definedName name="artFiscal">[1]DADOS!$D$23</definedName>
    <definedName name="creaFiscal">[1]DADOS!$C$23</definedName>
    <definedName name="creaPLE">[1]DADOS!$C$20</definedName>
    <definedName name="Cronograma">Cronograma!$B$39:$BB$44</definedName>
    <definedName name="Cronograma.LinhaPadrão">Cronograma!$19:$19</definedName>
    <definedName name="Cronograma.MesesQuadro">COUNTA(OFFSET(Cronograma,0,0,,1))*4</definedName>
    <definedName name="Cronograma.NumPeríodos">MAX(Cronograma.Períodos)</definedName>
    <definedName name="Cronograma.Padrão">Cronograma!$B$39:$BB$44</definedName>
    <definedName name="Cronograma.Períodos">OFFSET(Cronograma!$E$33,1,0):OFFSET(Cronograma!$BB$39,-1,0)</definedName>
    <definedName name="Cronograma.Períodos.LinhaPadrão">Cronograma!$B$19:$BB$19</definedName>
    <definedName name="CronoPrev">OFFSET([1]CronoPrev!$B$13,1,0):OFFSET([1]CronoPrev!$G$26,-1,0)</definedName>
    <definedName name="dataInicioObra">[1]DADOS!$H$13</definedName>
    <definedName name="deactivatedados.form1">IF([1]Eventograma_e_Quantitativos!B1="","",VALUE(LEFT([1]Eventograma_e_Quantitativos!B1,(FIND("-",[1]Eventograma_e_Quantitativos!B1,1))-1)))</definedName>
    <definedName name="Detalhamento">OFFSET([1]Detalhamento!$A$16,1,0):OFFSET([1]Detalhamento!$A$55,-1,0)</definedName>
    <definedName name="Detalhamento.Imprimir">[1]Detalhamento!$E$2:OFFSET([1]Detalhamento!$K$58,0,MAX(TRUNC(numFrentes/6,0)+IF(MOD(numFrentes,6)&lt;&gt;0,1,0),1)*6)</definedName>
    <definedName name="Detalhamento.OpçãoServiços">[1]Detalhamento!$B$12</definedName>
    <definedName name="Detalhamento.OpçõesExibição">[1]Detalhamento!$B$6:$B$7</definedName>
    <definedName name="Detalhamento.OpçõesServiços">[1]Detalhamento!$B$9:$B$11</definedName>
    <definedName name="Eventograma_e_Quantitativos.Imprimir">[1]Eventograma_e_Quantitativos!$C$4:OFFSET([1]Eventograma_e_Quantitativos!$M$59,0,MAX(TRUNC(numFrentes/6,0)+IF(MOD(numFrentes,6)&lt;&gt;0,1,0),1)*6)</definedName>
    <definedName name="Eventos">OFFSET([1]DADOS!$A$33,1,0):OFFSET([1]DADOS!$C$39,-1,0)</definedName>
    <definedName name="EventosVariaveis">OFFSET([1]DADOS!$A$34,1,0):OFFSET([1]DADOS!$C$39,-1,0)</definedName>
    <definedName name="hoje">TODAY()</definedName>
    <definedName name="Import.Item">OFFSET([1]Eventograma_e_Quantitativos!$D$17,1,0):OFFSET([1]Eventograma_e_Quantitativos!$D$51,-1,0)</definedName>
    <definedName name="Import.Município">[1]DADOS!$D$10</definedName>
    <definedName name="Import.numEventos">OFFSET([1]Eventograma_e_Quantitativos!$K$17,1,0):OFFSET([1]Eventograma_e_Quantitativos!$K$51,-1,0)</definedName>
    <definedName name="Import.PLE">OFFSET([1]PLE!$E$33,1,0):OFFSET([1]PLE!$BB$39,-1,0)</definedName>
    <definedName name="Import.PLQ">OFFSET([1]Eventograma_e_Quantitativos!$N$17,1,0):OFFSET([1]Eventograma_e_Quantitativos!$BK$51,-1,0)</definedName>
    <definedName name="Import.PreçoTotal">OFFSET([1]Eventograma_e_Quantitativos!$I$17,1,0):OFFSET([1]Eventograma_e_Quantitativos!$I$51,-1,0)</definedName>
    <definedName name="Import.Unidade">OFFSET([1]Eventograma_e_Quantitativos!$F$17,1,0):OFFSET([1]Eventograma_e_Quantitativos!$F$51,-1,0)</definedName>
    <definedName name="LForçamento">OFFSET([1]Eventograma_e_Quantitativos!$A$51:$IV$51,-1,0)</definedName>
    <definedName name="LIorçamento">OFFSET([1]Eventograma_e_Quantitativos!$A$17:$IV$17,1,0)</definedName>
    <definedName name="mais_um">OFFSET([1]Detalhamento!A1,-1,0)+1</definedName>
    <definedName name="mediçao">[1]PLE!$AX$28</definedName>
    <definedName name="Medições">[1]PLE!$B$39:$BB$46</definedName>
    <definedName name="numEventos">COUNT(OFFSET(Eventos,0,0,,1))</definedName>
    <definedName name="numFrentes">COUNTIF([1]Eventograma_e_Quantitativos!$N$15:$BK$15,"&lt;&gt;"&amp;"")</definedName>
    <definedName name="periodoMediçao">INDEX([1]Resumo_de_Acompanhamento!$C$14:$C$37,mediçao)</definedName>
    <definedName name="PLE">OFFSET([1]PLE!$E$33,1,0):OFFSET([1]PLE!$BB$39,-1,0)</definedName>
    <definedName name="PreçoServiçoPorFrente">OFFSET([1]Eventograma_e_Quantitativos!$BM$17,1,0):OFFSET([1]Eventograma_e_Quantitativos!$DJ$51,-1,0)</definedName>
    <definedName name="PreçoServiçosPorFrente.Executados">OFFSET([1]Eventograma_e_Quantitativos!$DM$17,1,0):OFFSET([1]Eventograma_e_Quantitativos!$FJ$51,-1,0)</definedName>
    <definedName name="respFiscal">[1]DADOS!$A$23</definedName>
    <definedName name="respPLE">[1]DADOS!$A$20</definedName>
    <definedName name="Resumo_de_Acompanhamento">OFFSET([1]Resumo_de_Acompanhamento!$B$13,1,0):OFFSET([1]Resumo_de_Acompanhamento!$M$38,-1,0)</definedName>
    <definedName name="SENHAGT" hidden="1">"eventosglobais"</definedName>
    <definedName name="TituloEventos">OFFSET([1]DADOS!$J$33,1,0):OFFSET([1]DADOS!$J$39,-1,0)</definedName>
    <definedName name="_xlnm.Print_Titles" localSheetId="0">Cronograma!$B:$J,Cronograma!$30:$33</definedName>
    <definedName name="TotalEventos">SUM(TotalPorEvento)</definedName>
    <definedName name="TotalPorEvento">[1]Eventograma_e_Quantitativos!$I$51:OFFSET([1]Eventograma_e_Quantitativos!$I$56,-1,0)</definedName>
    <definedName name="últimaMedição">MAX(Import.PLE)</definedName>
    <definedName name="ValoresPorEvento">[1]Eventograma_e_Quantitativos!$N$51:OFFSET([1]Eventograma_e_Quantitativos!$BK$56,-1,0)</definedName>
  </definedNames>
  <calcPr calcId="152511" calcMode="manual" fullCalcOnLoad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R50" i="1" l="1"/>
  <c r="AR49" i="1"/>
  <c r="B48" i="1"/>
  <c r="K40" i="1"/>
  <c r="O40" i="1" s="1"/>
  <c r="G40" i="1"/>
  <c r="B35" i="1"/>
  <c r="B36" i="1" s="1"/>
  <c r="B34" i="1"/>
  <c r="BB30" i="1"/>
  <c r="BA30" i="1"/>
  <c r="AZ30" i="1"/>
  <c r="AY30" i="1"/>
  <c r="AX30" i="1"/>
  <c r="AW30" i="1"/>
  <c r="AV30" i="1"/>
  <c r="AU30" i="1"/>
  <c r="AT30" i="1"/>
  <c r="AS30" i="1"/>
  <c r="AR30" i="1"/>
  <c r="AQ30" i="1"/>
  <c r="AP30" i="1"/>
  <c r="AO30" i="1"/>
  <c r="AN30" i="1"/>
  <c r="AM30" i="1"/>
  <c r="AL30" i="1"/>
  <c r="AK30" i="1"/>
  <c r="AJ30" i="1"/>
  <c r="AI30" i="1"/>
  <c r="AH30" i="1"/>
  <c r="AG30" i="1"/>
  <c r="AF30" i="1"/>
  <c r="AE30" i="1"/>
  <c r="AD30" i="1"/>
  <c r="AC30" i="1"/>
  <c r="AB30" i="1"/>
  <c r="AA30" i="1"/>
  <c r="Z30" i="1"/>
  <c r="Y30" i="1"/>
  <c r="X30" i="1"/>
  <c r="W30" i="1"/>
  <c r="V30" i="1"/>
  <c r="U30" i="1"/>
  <c r="T30" i="1"/>
  <c r="S30" i="1"/>
  <c r="R30" i="1"/>
  <c r="Q30" i="1"/>
  <c r="P30" i="1"/>
  <c r="O30" i="1"/>
  <c r="N30" i="1"/>
  <c r="M30" i="1"/>
  <c r="L30" i="1"/>
  <c r="K30" i="1"/>
  <c r="J30" i="1"/>
  <c r="I30" i="1"/>
  <c r="H30" i="1"/>
  <c r="G30" i="1"/>
  <c r="F30" i="1"/>
  <c r="E30" i="1"/>
  <c r="BC20" i="1"/>
  <c r="B1" i="1"/>
  <c r="S40" i="1" l="1"/>
  <c r="B37" i="1"/>
  <c r="C36" i="1"/>
  <c r="B38" i="1" l="1"/>
  <c r="C38" i="1" s="1"/>
  <c r="C37" i="1"/>
  <c r="C35" i="1"/>
  <c r="C34" i="1"/>
  <c r="W40" i="1"/>
  <c r="C1" i="1"/>
  <c r="AA40" i="1" l="1"/>
  <c r="AE40" i="1" l="1"/>
  <c r="O42" i="1"/>
  <c r="G42" i="1" l="1"/>
  <c r="AE42" i="1"/>
  <c r="AI40" i="1"/>
  <c r="G44" i="1"/>
  <c r="G43" i="1" s="1"/>
  <c r="S42" i="1"/>
  <c r="K42" i="1"/>
  <c r="AE41" i="1"/>
  <c r="O41" i="1"/>
  <c r="K41" i="1"/>
  <c r="W41" i="1"/>
  <c r="G41" i="1"/>
  <c r="S41" i="1"/>
  <c r="AA42" i="1"/>
  <c r="W42" i="1"/>
  <c r="K44" i="1" l="1"/>
  <c r="AM40" i="1"/>
  <c r="AI42" i="1"/>
  <c r="AA41" i="1"/>
  <c r="O44" i="1" l="1"/>
  <c r="K43" i="1"/>
  <c r="AI41" i="1"/>
  <c r="AQ40" i="1"/>
  <c r="AM42" i="1"/>
  <c r="AM41" i="1" l="1"/>
  <c r="AU40" i="1"/>
  <c r="AQ42" i="1"/>
  <c r="O43" i="1"/>
  <c r="S44" i="1"/>
  <c r="AQ41" i="1" l="1"/>
  <c r="AU42" i="1"/>
  <c r="AY40" i="1"/>
  <c r="AY42" i="1" s="1"/>
  <c r="S43" i="1"/>
  <c r="W44" i="1"/>
  <c r="AY41" i="1" l="1"/>
  <c r="AU41" i="1"/>
  <c r="W43" i="1"/>
  <c r="AA44" i="1"/>
  <c r="AA43" i="1" l="1"/>
  <c r="AE44" i="1"/>
  <c r="AE43" i="1" l="1"/>
  <c r="AI44" i="1"/>
  <c r="AI43" i="1" l="1"/>
  <c r="AM44" i="1"/>
  <c r="AM43" i="1" l="1"/>
  <c r="AQ44" i="1"/>
  <c r="AQ43" i="1" l="1"/>
  <c r="AU44" i="1"/>
  <c r="AU43" i="1" l="1"/>
  <c r="AY44" i="1"/>
  <c r="AY43" i="1" s="1"/>
</calcChain>
</file>

<file path=xl/sharedStrings.xml><?xml version="1.0" encoding="utf-8"?>
<sst xmlns="http://schemas.openxmlformats.org/spreadsheetml/2006/main" count="22" uniqueCount="15">
  <si>
    <t xml:space="preserve"> </t>
  </si>
  <si>
    <r>
      <t xml:space="preserve">                </t>
    </r>
    <r>
      <rPr>
        <b/>
        <sz val="11"/>
        <color indexed="8"/>
        <rFont val="Arial"/>
        <family val="2"/>
      </rPr>
      <t>PLE - Planilha de Levantamento de Eventos</t>
    </r>
    <r>
      <rPr>
        <sz val="11"/>
        <color indexed="8"/>
        <rFont val="Arial"/>
        <family val="2"/>
      </rPr>
      <t xml:space="preserve">
                Cronograma</t>
    </r>
  </si>
  <si>
    <r>
      <t xml:space="preserve">Grau de Sigilo
</t>
    </r>
    <r>
      <rPr>
        <b/>
        <sz val="11"/>
        <color indexed="8"/>
        <rFont val="Arial"/>
        <family val="2"/>
      </rPr>
      <t>#PUBLICO</t>
    </r>
  </si>
  <si>
    <t>Nº do Evento</t>
  </si>
  <si>
    <t>Título dos Eventos</t>
  </si>
  <si>
    <t>Informe abaixo o NÚMERO DO PERÍODO em que os eventos serão concluídos (medição por eventos)</t>
  </si>
  <si>
    <t>A administração local será proporcional a execução dos demais eventos, independente de frentes de obra.</t>
  </si>
  <si>
    <t>Cronograma</t>
  </si>
  <si>
    <t>Parcela</t>
  </si>
  <si>
    <t>%</t>
  </si>
  <si>
    <t>R$</t>
  </si>
  <si>
    <t>Acumulado</t>
  </si>
  <si>
    <t>Local e Data</t>
  </si>
  <si>
    <t>Responsável Técnico:</t>
  </si>
  <si>
    <t>CREA / CAU: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</si>
</sst>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&quot;Mês &quot;00"/>
    <numFmt numFmtId="165" formatCode="_-#,##0.00_-;\-#,##0.00_-;_-&quot;-&quot;??_-;_-@_-"/>
  </numFmts>
  <fonts count="15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9"/>
      <color indexed="8"/>
      <name val="Arial Narrow"/>
      <family val="2"/>
    </font>
    <font>
      <sz val="11"/>
      <color indexed="8"/>
      <name val="Calibri"/>
      <family val="2"/>
    </font>
    <font>
      <sz val="1"/>
      <color indexed="8"/>
      <name val="Arial"/>
      <family val="2"/>
    </font>
    <font>
      <sz val="8"/>
      <color indexed="8"/>
      <name val="Arial"/>
      <family val="2"/>
    </font>
    <font>
      <sz val="9"/>
      <color indexed="8"/>
      <name val="Arial"/>
      <family val="2"/>
    </font>
    <font>
      <sz val="11"/>
      <color indexed="8"/>
      <name val="Arial"/>
      <family val="2"/>
    </font>
    <font>
      <b/>
      <sz val="11"/>
      <color indexed="8"/>
      <name val="Arial"/>
      <family val="2"/>
    </font>
    <font>
      <sz val="9"/>
      <color indexed="9"/>
      <name val="Arial"/>
      <family val="2"/>
    </font>
    <font>
      <sz val="9"/>
      <color indexed="8"/>
      <name val="Calibri"/>
      <family val="2"/>
    </font>
    <font>
      <b/>
      <sz val="8"/>
      <color indexed="8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Calibri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</fills>
  <borders count="32">
    <border>
      <left/>
      <right/>
      <top/>
      <bottom/>
      <diagonal/>
    </border>
    <border>
      <left style="hair">
        <color indexed="23"/>
      </left>
      <right style="hair">
        <color indexed="23"/>
      </right>
      <top style="hair">
        <color indexed="23"/>
      </top>
      <bottom style="hair">
        <color indexed="23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64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23"/>
      </left>
      <right/>
      <top style="hair">
        <color indexed="23"/>
      </top>
      <bottom style="hair">
        <color indexed="23"/>
      </bottom>
      <diagonal/>
    </border>
    <border>
      <left/>
      <right/>
      <top style="hair">
        <color indexed="23"/>
      </top>
      <bottom style="hair">
        <color indexed="23"/>
      </bottom>
      <diagonal/>
    </border>
    <border>
      <left/>
      <right style="hair">
        <color indexed="23"/>
      </right>
      <top style="hair">
        <color indexed="23"/>
      </top>
      <bottom style="hair">
        <color indexed="23"/>
      </bottom>
      <diagonal/>
    </border>
    <border>
      <left style="thin">
        <color indexed="23"/>
      </left>
      <right style="hair">
        <color indexed="64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/>
      <diagonal/>
    </border>
    <border>
      <left/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thin">
        <color indexed="23"/>
      </top>
      <bottom style="hair">
        <color indexed="23"/>
      </bottom>
      <diagonal/>
    </border>
    <border>
      <left/>
      <right style="thin">
        <color indexed="23"/>
      </right>
      <top style="thin">
        <color indexed="23"/>
      </top>
      <bottom style="hair">
        <color indexed="23"/>
      </bottom>
      <diagonal/>
    </border>
    <border>
      <left style="thin">
        <color indexed="23"/>
      </left>
      <right/>
      <top style="thin">
        <color indexed="23"/>
      </top>
      <bottom style="hair">
        <color indexed="64"/>
      </bottom>
      <diagonal/>
    </border>
    <border>
      <left/>
      <right/>
      <top style="thin">
        <color indexed="23"/>
      </top>
      <bottom style="hair">
        <color indexed="64"/>
      </bottom>
      <diagonal/>
    </border>
    <border>
      <left/>
      <right style="thin">
        <color indexed="23"/>
      </right>
      <top style="thin">
        <color indexed="23"/>
      </top>
      <bottom style="hair">
        <color indexed="64"/>
      </bottom>
      <diagonal/>
    </border>
    <border>
      <left style="thin">
        <color indexed="23"/>
      </left>
      <right/>
      <top/>
      <bottom style="thin">
        <color indexed="23"/>
      </bottom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/>
      <top style="hair">
        <color indexed="23"/>
      </top>
      <bottom style="thin">
        <color indexed="23"/>
      </bottom>
      <diagonal/>
    </border>
    <border>
      <left/>
      <right style="thin">
        <color indexed="23"/>
      </right>
      <top style="hair">
        <color indexed="23"/>
      </top>
      <bottom style="thin">
        <color indexed="23"/>
      </bottom>
      <diagonal/>
    </border>
    <border>
      <left style="thin">
        <color indexed="23"/>
      </left>
      <right/>
      <top style="hair">
        <color indexed="64"/>
      </top>
      <bottom style="thin">
        <color indexed="23"/>
      </bottom>
      <diagonal/>
    </border>
    <border>
      <left/>
      <right/>
      <top style="hair">
        <color indexed="64"/>
      </top>
      <bottom style="thin">
        <color indexed="23"/>
      </bottom>
      <diagonal/>
    </border>
    <border>
      <left/>
      <right style="thin">
        <color indexed="23"/>
      </right>
      <top style="hair">
        <color indexed="64"/>
      </top>
      <bottom style="thin">
        <color indexed="23"/>
      </bottom>
      <diagonal/>
    </border>
    <border>
      <left style="thin">
        <color indexed="23"/>
      </left>
      <right/>
      <top/>
      <bottom style="hair">
        <color indexed="23"/>
      </bottom>
      <diagonal/>
    </border>
    <border>
      <left/>
      <right style="thin">
        <color indexed="23"/>
      </right>
      <top/>
      <bottom style="hair">
        <color indexed="23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74">
    <xf numFmtId="0" fontId="0" fillId="0" borderId="0" xfId="0"/>
    <xf numFmtId="0" fontId="1" fillId="0" borderId="1" xfId="0" applyFont="1" applyBorder="1" applyAlignment="1" applyProtection="1">
      <alignment horizontal="center"/>
    </xf>
    <xf numFmtId="0" fontId="2" fillId="0" borderId="1" xfId="0" applyFont="1" applyBorder="1" applyAlignment="1" applyProtection="1">
      <alignment horizontal="left"/>
    </xf>
    <xf numFmtId="43" fontId="4" fillId="0" borderId="0" xfId="1" applyFont="1" applyFill="1" applyAlignment="1" applyProtection="1">
      <alignment horizontal="left"/>
    </xf>
    <xf numFmtId="0" fontId="1" fillId="2" borderId="1" xfId="1" applyNumberFormat="1" applyFont="1" applyFill="1" applyBorder="1" applyAlignment="1" applyProtection="1">
      <alignment horizontal="center"/>
      <protection locked="0"/>
    </xf>
    <xf numFmtId="0" fontId="5" fillId="0" borderId="0" xfId="0" applyFont="1" applyProtection="1"/>
    <xf numFmtId="0" fontId="5" fillId="0" borderId="0" xfId="0" applyFont="1" applyAlignment="1" applyProtection="1">
      <alignment horizontal="left"/>
    </xf>
    <xf numFmtId="0" fontId="5" fillId="0" borderId="0" xfId="0" applyFont="1" applyAlignment="1" applyProtection="1">
      <alignment horizontal="center"/>
    </xf>
    <xf numFmtId="0" fontId="5" fillId="0" borderId="0" xfId="0" applyFont="1" applyFill="1" applyAlignment="1" applyProtection="1">
      <alignment horizontal="left"/>
    </xf>
    <xf numFmtId="0" fontId="6" fillId="0" borderId="0" xfId="0" applyFont="1" applyAlignment="1" applyProtection="1">
      <alignment horizontal="left" vertical="center"/>
    </xf>
    <xf numFmtId="0" fontId="7" fillId="0" borderId="0" xfId="0" applyFont="1" applyAlignment="1" applyProtection="1">
      <alignment horizontal="left" vertical="center" wrapText="1"/>
    </xf>
    <xf numFmtId="0" fontId="6" fillId="0" borderId="0" xfId="0" applyFont="1" applyAlignment="1" applyProtection="1">
      <alignment vertical="center"/>
    </xf>
    <xf numFmtId="0" fontId="7" fillId="0" borderId="2" xfId="0" applyFont="1" applyBorder="1" applyAlignment="1" applyProtection="1">
      <alignment horizontal="center" vertical="center" wrapText="1"/>
    </xf>
    <xf numFmtId="0" fontId="7" fillId="0" borderId="3" xfId="0" applyFont="1" applyBorder="1" applyAlignment="1" applyProtection="1">
      <alignment horizontal="center" vertical="center"/>
    </xf>
    <xf numFmtId="0" fontId="7" fillId="0" borderId="4" xfId="0" applyFont="1" applyBorder="1" applyAlignment="1" applyProtection="1">
      <alignment horizontal="center" vertical="center"/>
    </xf>
    <xf numFmtId="0" fontId="9" fillId="0" borderId="0" xfId="0" applyFont="1" applyAlignment="1" applyProtection="1">
      <alignment vertical="center"/>
    </xf>
    <xf numFmtId="0" fontId="10" fillId="0" borderId="0" xfId="0" applyFont="1" applyAlignment="1" applyProtection="1">
      <alignment vertical="center"/>
    </xf>
    <xf numFmtId="0" fontId="0" fillId="0" borderId="0" xfId="0" applyProtection="1"/>
    <xf numFmtId="0" fontId="11" fillId="0" borderId="0" xfId="0" applyFont="1" applyAlignment="1" applyProtection="1"/>
    <xf numFmtId="0" fontId="11" fillId="0" borderId="0" xfId="0" applyFont="1" applyAlignment="1" applyProtection="1">
      <alignment horizontal="left" vertical="center"/>
    </xf>
    <xf numFmtId="0" fontId="2" fillId="3" borderId="5" xfId="0" applyFont="1" applyFill="1" applyBorder="1" applyAlignment="1" applyProtection="1">
      <alignment horizontal="center" textRotation="90"/>
    </xf>
    <xf numFmtId="0" fontId="11" fillId="3" borderId="6" xfId="0" applyFont="1" applyFill="1" applyBorder="1" applyAlignment="1" applyProtection="1">
      <alignment horizontal="center" vertical="center" wrapText="1"/>
    </xf>
    <xf numFmtId="0" fontId="12" fillId="3" borderId="6" xfId="0" applyFont="1" applyFill="1" applyBorder="1" applyAlignment="1" applyProtection="1">
      <alignment horizontal="center" vertical="center"/>
    </xf>
    <xf numFmtId="0" fontId="5" fillId="0" borderId="0" xfId="0" applyFont="1" applyFill="1" applyAlignment="1" applyProtection="1">
      <alignment horizontal="center" vertical="center"/>
    </xf>
    <xf numFmtId="0" fontId="12" fillId="3" borderId="5" xfId="0" applyFont="1" applyFill="1" applyBorder="1" applyAlignment="1" applyProtection="1">
      <alignment horizontal="center" vertical="center"/>
    </xf>
    <xf numFmtId="0" fontId="5" fillId="0" borderId="0" xfId="0" applyFont="1" applyAlignment="1" applyProtection="1">
      <alignment horizontal="center" vertical="center"/>
    </xf>
    <xf numFmtId="0" fontId="11" fillId="3" borderId="7" xfId="0" applyFont="1" applyFill="1" applyBorder="1" applyAlignment="1" applyProtection="1">
      <alignment horizontal="center" vertical="center" wrapText="1"/>
    </xf>
    <xf numFmtId="0" fontId="12" fillId="3" borderId="7" xfId="0" applyFont="1" applyFill="1" applyBorder="1" applyAlignment="1" applyProtection="1">
      <alignment horizontal="center" vertical="center"/>
    </xf>
    <xf numFmtId="0" fontId="11" fillId="0" borderId="0" xfId="0" applyFont="1" applyFill="1" applyAlignment="1" applyProtection="1">
      <alignment horizontal="center" vertical="center" wrapText="1"/>
    </xf>
    <xf numFmtId="0" fontId="11" fillId="3" borderId="8" xfId="0" applyFont="1" applyFill="1" applyBorder="1" applyAlignment="1" applyProtection="1">
      <alignment horizontal="center" vertical="center" wrapText="1"/>
    </xf>
    <xf numFmtId="0" fontId="11" fillId="3" borderId="9" xfId="0" applyFont="1" applyFill="1" applyBorder="1" applyAlignment="1" applyProtection="1">
      <alignment horizontal="center" vertical="center" wrapText="1"/>
    </xf>
    <xf numFmtId="0" fontId="11" fillId="3" borderId="10" xfId="0" applyFont="1" applyFill="1" applyBorder="1" applyAlignment="1" applyProtection="1">
      <alignment horizontal="center" vertical="center" wrapText="1"/>
    </xf>
    <xf numFmtId="0" fontId="11" fillId="0" borderId="0" xfId="0" applyFont="1" applyAlignment="1" applyProtection="1">
      <alignment horizontal="center" vertical="center"/>
    </xf>
    <xf numFmtId="0" fontId="11" fillId="0" borderId="0" xfId="0" applyFont="1" applyAlignment="1" applyProtection="1">
      <alignment horizontal="center" wrapText="1"/>
    </xf>
    <xf numFmtId="0" fontId="11" fillId="0" borderId="0" xfId="0" applyFont="1" applyAlignment="1" applyProtection="1">
      <alignment horizontal="left"/>
    </xf>
    <xf numFmtId="0" fontId="11" fillId="0" borderId="0" xfId="0" applyFont="1" applyFill="1" applyAlignment="1" applyProtection="1">
      <alignment horizontal="left"/>
    </xf>
    <xf numFmtId="0" fontId="11" fillId="0" borderId="0" xfId="0" applyFont="1" applyAlignment="1" applyProtection="1">
      <alignment horizontal="center"/>
    </xf>
    <xf numFmtId="0" fontId="11" fillId="0" borderId="0" xfId="0" applyFont="1" applyProtection="1"/>
    <xf numFmtId="0" fontId="1" fillId="3" borderId="11" xfId="1" applyNumberFormat="1" applyFont="1" applyFill="1" applyBorder="1" applyAlignment="1" applyProtection="1">
      <alignment horizontal="left"/>
    </xf>
    <xf numFmtId="0" fontId="1" fillId="3" borderId="12" xfId="1" applyNumberFormat="1" applyFont="1" applyFill="1" applyBorder="1" applyAlignment="1" applyProtection="1">
      <alignment horizontal="center"/>
    </xf>
    <xf numFmtId="0" fontId="1" fillId="3" borderId="13" xfId="1" applyNumberFormat="1" applyFont="1" applyFill="1" applyBorder="1" applyAlignment="1" applyProtection="1">
      <alignment horizontal="center"/>
    </xf>
    <xf numFmtId="0" fontId="13" fillId="3" borderId="14" xfId="0" applyFont="1" applyFill="1" applyBorder="1" applyAlignment="1">
      <alignment horizontal="center"/>
    </xf>
    <xf numFmtId="0" fontId="13" fillId="3" borderId="15" xfId="0" applyFont="1" applyFill="1" applyBorder="1" applyAlignment="1">
      <alignment horizontal="center"/>
    </xf>
    <xf numFmtId="0" fontId="0" fillId="0" borderId="0" xfId="0" applyBorder="1"/>
    <xf numFmtId="164" fontId="12" fillId="3" borderId="8" xfId="2" applyNumberFormat="1" applyFont="1" applyFill="1" applyBorder="1" applyAlignment="1" applyProtection="1">
      <alignment horizontal="center"/>
    </xf>
    <xf numFmtId="164" fontId="12" fillId="3" borderId="9" xfId="2" applyNumberFormat="1" applyFont="1" applyFill="1" applyBorder="1" applyAlignment="1" applyProtection="1">
      <alignment horizontal="center"/>
    </xf>
    <xf numFmtId="164" fontId="12" fillId="3" borderId="10" xfId="2" applyNumberFormat="1" applyFont="1" applyFill="1" applyBorder="1" applyAlignment="1" applyProtection="1">
      <alignment horizontal="center"/>
    </xf>
    <xf numFmtId="0" fontId="13" fillId="0" borderId="16" xfId="0" applyFont="1" applyBorder="1" applyAlignment="1">
      <alignment horizontal="right" vertical="center"/>
    </xf>
    <xf numFmtId="0" fontId="13" fillId="0" borderId="17" xfId="0" applyFont="1" applyBorder="1" applyAlignment="1">
      <alignment horizontal="right" vertical="center"/>
    </xf>
    <xf numFmtId="0" fontId="12" fillId="0" borderId="18" xfId="0" applyFont="1" applyBorder="1" applyAlignment="1" applyProtection="1">
      <alignment horizontal="center"/>
    </xf>
    <xf numFmtId="0" fontId="12" fillId="0" borderId="19" xfId="0" applyFont="1" applyBorder="1" applyAlignment="1" applyProtection="1">
      <alignment horizontal="center"/>
    </xf>
    <xf numFmtId="10" fontId="1" fillId="0" borderId="20" xfId="2" applyNumberFormat="1" applyFont="1" applyBorder="1" applyAlignment="1" applyProtection="1">
      <alignment horizontal="center"/>
    </xf>
    <xf numFmtId="10" fontId="1" fillId="0" borderId="21" xfId="2" applyNumberFormat="1" applyFont="1" applyBorder="1" applyAlignment="1" applyProtection="1">
      <alignment horizontal="center"/>
    </xf>
    <xf numFmtId="10" fontId="1" fillId="0" borderId="22" xfId="2" applyNumberFormat="1" applyFont="1" applyBorder="1" applyAlignment="1" applyProtection="1">
      <alignment horizontal="center"/>
    </xf>
    <xf numFmtId="0" fontId="13" fillId="0" borderId="23" xfId="0" applyFont="1" applyBorder="1" applyAlignment="1">
      <alignment horizontal="right" vertical="center"/>
    </xf>
    <xf numFmtId="0" fontId="13" fillId="0" borderId="24" xfId="0" applyFont="1" applyBorder="1" applyAlignment="1">
      <alignment horizontal="right" vertical="center"/>
    </xf>
    <xf numFmtId="0" fontId="12" fillId="0" borderId="25" xfId="0" applyFont="1" applyBorder="1" applyAlignment="1" applyProtection="1">
      <alignment horizontal="center"/>
    </xf>
    <xf numFmtId="0" fontId="12" fillId="0" borderId="26" xfId="0" applyFont="1" applyBorder="1" applyAlignment="1" applyProtection="1">
      <alignment horizontal="center"/>
    </xf>
    <xf numFmtId="165" fontId="1" fillId="0" borderId="27" xfId="1" applyNumberFormat="1" applyFont="1" applyBorder="1" applyAlignment="1" applyProtection="1">
      <alignment horizontal="center" shrinkToFit="1"/>
    </xf>
    <xf numFmtId="165" fontId="1" fillId="0" borderId="28" xfId="1" applyNumberFormat="1" applyFont="1" applyBorder="1" applyAlignment="1" applyProtection="1">
      <alignment horizontal="center" shrinkToFit="1"/>
    </xf>
    <xf numFmtId="165" fontId="1" fillId="0" borderId="29" xfId="1" applyNumberFormat="1" applyFont="1" applyBorder="1" applyAlignment="1" applyProtection="1">
      <alignment horizontal="center" shrinkToFit="1"/>
    </xf>
    <xf numFmtId="0" fontId="12" fillId="0" borderId="30" xfId="0" applyFont="1" applyBorder="1" applyAlignment="1" applyProtection="1">
      <alignment horizontal="center"/>
    </xf>
    <xf numFmtId="0" fontId="12" fillId="0" borderId="31" xfId="0" applyFont="1" applyBorder="1" applyAlignment="1" applyProtection="1">
      <alignment horizontal="center"/>
    </xf>
    <xf numFmtId="0" fontId="5" fillId="0" borderId="0" xfId="0" applyFont="1" applyBorder="1" applyAlignment="1" applyProtection="1">
      <alignment horizontal="left"/>
    </xf>
    <xf numFmtId="0" fontId="6" fillId="0" borderId="3" xfId="0" applyFont="1" applyBorder="1" applyAlignment="1" applyProtection="1">
      <alignment horizontal="left"/>
      <protection locked="0"/>
    </xf>
    <xf numFmtId="0" fontId="14" fillId="0" borderId="0" xfId="0" applyFont="1" applyBorder="1" applyAlignment="1" applyProtection="1"/>
    <xf numFmtId="0" fontId="5" fillId="0" borderId="0" xfId="0" applyFont="1" applyBorder="1" applyProtection="1"/>
    <xf numFmtId="0" fontId="14" fillId="0" borderId="3" xfId="0" applyFont="1" applyBorder="1" applyAlignment="1" applyProtection="1"/>
    <xf numFmtId="0" fontId="5" fillId="0" borderId="3" xfId="0" applyFont="1" applyBorder="1" applyProtection="1"/>
    <xf numFmtId="0" fontId="5" fillId="0" borderId="0" xfId="0" applyFont="1" applyBorder="1" applyAlignment="1" applyProtection="1">
      <alignment horizontal="left"/>
    </xf>
    <xf numFmtId="0" fontId="5" fillId="0" borderId="0" xfId="0" applyFont="1" applyBorder="1" applyAlignment="1" applyProtection="1"/>
    <xf numFmtId="0" fontId="14" fillId="0" borderId="0" xfId="0" applyFont="1" applyBorder="1" applyAlignment="1" applyProtection="1">
      <alignment horizontal="right"/>
    </xf>
    <xf numFmtId="0" fontId="14" fillId="0" borderId="0" xfId="0" applyFont="1" applyAlignment="1" applyProtection="1">
      <alignment horizontal="right"/>
    </xf>
    <xf numFmtId="0" fontId="5" fillId="0" borderId="0" xfId="0" applyFont="1" applyAlignment="1" applyProtection="1">
      <alignment horizontal="left"/>
    </xf>
  </cellXfs>
  <cellStyles count="3">
    <cellStyle name="Normal" xfId="0" builtinId="0"/>
    <cellStyle name="Porcentagem" xfId="2" builtinId="5"/>
    <cellStyle name="Vírgula" xfId="1" builtinId="3"/>
  </cellStyles>
  <dxfs count="7"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0"/>
      </font>
      <fill>
        <patternFill patternType="none">
          <bgColor indexed="65"/>
        </patternFill>
      </fill>
    </dxf>
    <dxf>
      <font>
        <color theme="0"/>
      </font>
      <fill>
        <patternFill patternType="none">
          <bgColor indexed="65"/>
        </patternFill>
      </fill>
    </dxf>
    <dxf>
      <font>
        <color theme="0"/>
      </font>
      <fill>
        <patternFill patternType="none">
          <bgColor indexed="65"/>
        </patternFill>
      </fill>
    </dxf>
    <dxf>
      <font>
        <color theme="0"/>
      </font>
      <fill>
        <patternFill patternType="none">
          <bgColor indexed="65"/>
        </patternFill>
      </fill>
    </dxf>
    <dxf>
      <font>
        <color theme="0"/>
      </font>
      <fill>
        <patternFill patternType="none">
          <bgColor indexed="65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19</xdr:row>
      <xdr:rowOff>0</xdr:rowOff>
    </xdr:from>
    <xdr:to>
      <xdr:col>2</xdr:col>
      <xdr:colOff>1181100</xdr:colOff>
      <xdr:row>19</xdr:row>
      <xdr:rowOff>381000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90500"/>
          <a:ext cx="1552575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absolute">
    <xdr:from>
      <xdr:col>25</xdr:col>
      <xdr:colOff>38100</xdr:colOff>
      <xdr:row>18</xdr:row>
      <xdr:rowOff>95250</xdr:rowOff>
    </xdr:from>
    <xdr:to>
      <xdr:col>30</xdr:col>
      <xdr:colOff>9525</xdr:colOff>
      <xdr:row>19</xdr:row>
      <xdr:rowOff>180975</xdr:rowOff>
    </xdr:to>
    <xdr:sp macro="[1]!AdicionarAno" textlink="">
      <xdr:nvSpPr>
        <xdr:cNvPr id="3" name="Retângulo 2"/>
        <xdr:cNvSpPr/>
      </xdr:nvSpPr>
      <xdr:spPr>
        <a:xfrm>
          <a:off x="6762750" y="95250"/>
          <a:ext cx="1114425" cy="276225"/>
        </a:xfrm>
        <a:prstGeom prst="rect">
          <a:avLst/>
        </a:prstGeom>
        <a:solidFill>
          <a:schemeClr val="bg2">
            <a:lumMod val="90000"/>
          </a:schemeClr>
        </a:solidFill>
        <a:ln w="6350">
          <a:solidFill>
            <a:schemeClr val="accent1">
              <a:shade val="50000"/>
            </a:schemeClr>
          </a:solidFill>
        </a:ln>
        <a:effectLst>
          <a:outerShdw dist="63500" dir="2700000" algn="tl" rotWithShape="0">
            <a:prstClr val="black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Adicionar Ano</a:t>
          </a:r>
        </a:p>
      </xdr:txBody>
    </xdr:sp>
    <xdr:clientData fPrintsWithSheet="0"/>
  </xdr:twoCellAnchor>
  <xdr:twoCellAnchor editAs="absolute">
    <xdr:from>
      <xdr:col>30</xdr:col>
      <xdr:colOff>133350</xdr:colOff>
      <xdr:row>18</xdr:row>
      <xdr:rowOff>95250</xdr:rowOff>
    </xdr:from>
    <xdr:to>
      <xdr:col>35</xdr:col>
      <xdr:colOff>104775</xdr:colOff>
      <xdr:row>19</xdr:row>
      <xdr:rowOff>180975</xdr:rowOff>
    </xdr:to>
    <xdr:sp macro="[1]!ExcluirAno" textlink="">
      <xdr:nvSpPr>
        <xdr:cNvPr id="4" name="Retângulo 3"/>
        <xdr:cNvSpPr/>
      </xdr:nvSpPr>
      <xdr:spPr>
        <a:xfrm>
          <a:off x="8001000" y="95250"/>
          <a:ext cx="1114425" cy="276225"/>
        </a:xfrm>
        <a:prstGeom prst="rect">
          <a:avLst/>
        </a:prstGeom>
        <a:solidFill>
          <a:schemeClr val="bg2">
            <a:lumMod val="90000"/>
          </a:schemeClr>
        </a:solidFill>
        <a:ln w="6350">
          <a:solidFill>
            <a:schemeClr val="accent1">
              <a:shade val="50000"/>
            </a:schemeClr>
          </a:solidFill>
        </a:ln>
        <a:effectLst>
          <a:outerShdw dist="63500" dir="2700000" algn="tl" rotWithShape="0">
            <a:prstClr val="black"/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Excluir Ano</a:t>
          </a:r>
        </a:p>
      </xdr:txBody>
    </xdr:sp>
    <xdr:clientData fPrintsWithSheet="0"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21</xdr:row>
          <xdr:rowOff>85725</xdr:rowOff>
        </xdr:from>
        <xdr:to>
          <xdr:col>57</xdr:col>
          <xdr:colOff>152400</xdr:colOff>
          <xdr:row>28</xdr:row>
          <xdr:rowOff>38100</xdr:rowOff>
        </xdr:to>
        <xdr:pic>
          <xdr:nvPicPr>
            <xdr:cNvPr id="5" name="Imagem 1"/>
            <xdr:cNvPicPr>
              <a:picLocks noChangeAspect="1"/>
              <a:extLst>
                <a:ext uri="{84589F7E-364E-4C9E-8A38-B11213B215E9}">
                  <a14:cameraTool cellRange="[1]DADOS!A6:H13" spid="_x0000_s1025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161925" y="752475"/>
              <a:ext cx="14030325" cy="120967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NGENHARIA/%2301%20PROJETOS%20EM%20ANDAMENTO/RECAPEAMENTO%20ARTHUR%20SOARES/%23LICITA&#199;&#195;O/PLE%20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DOS"/>
      <sheetName val="Eventograma_e_Quantitativos"/>
      <sheetName val="Detalhamento"/>
      <sheetName val="Cronograma"/>
      <sheetName val="PLE"/>
      <sheetName val="Resumo_de_Acompanhamento"/>
      <sheetName val="CronoPrev"/>
    </sheetNames>
    <definedNames>
      <definedName name="AdicionarAno"/>
      <definedName name="ExcluirAno"/>
    </definedNames>
    <sheetDataSet>
      <sheetData sheetId="0">
        <row r="10">
          <cell r="D10" t="str">
            <v>CONCEIÇÃO DO CASTELO</v>
          </cell>
        </row>
        <row r="20">
          <cell r="A20" t="str">
            <v>Alex Nali Ferreira</v>
          </cell>
          <cell r="C20" t="str">
            <v>ES-039390/D</v>
          </cell>
        </row>
        <row r="33">
          <cell r="A33" t="str">
            <v>Núm do Evento</v>
          </cell>
        </row>
        <row r="34">
          <cell r="A34">
            <v>1</v>
          </cell>
        </row>
      </sheetData>
      <sheetData sheetId="1">
        <row r="15">
          <cell r="N15" t="str">
            <v>ESTACA 00 A 05</v>
          </cell>
          <cell r="O15" t="str">
            <v>ESTACA 05 A 10</v>
          </cell>
          <cell r="P15" t="str">
            <v>ESTACA 10 A 15</v>
          </cell>
          <cell r="Q15" t="str">
            <v>ESTACA 15 A 20</v>
          </cell>
          <cell r="R15" t="str">
            <v>ESTACA 20 A 25</v>
          </cell>
          <cell r="S15" t="str">
            <v>ESTACA 25 A 32</v>
          </cell>
        </row>
        <row r="51">
          <cell r="B51">
            <v>34</v>
          </cell>
          <cell r="C51" t="str">
            <v>Evento</v>
          </cell>
          <cell r="D51" t="str">
            <v>Evento</v>
          </cell>
          <cell r="E51" t="str">
            <v>Administração Local</v>
          </cell>
          <cell r="F51" t="str">
            <v>R$</v>
          </cell>
          <cell r="G51" t="str">
            <v/>
          </cell>
          <cell r="H51" t="str">
            <v/>
          </cell>
          <cell r="I51">
            <v>12318.95</v>
          </cell>
          <cell r="K51">
            <v>1</v>
          </cell>
          <cell r="L51" t="str">
            <v/>
          </cell>
          <cell r="N51">
            <v>1971.0320000000002</v>
          </cell>
          <cell r="O51">
            <v>2094.2215000000001</v>
          </cell>
          <cell r="P51">
            <v>2094.2215000000001</v>
          </cell>
          <cell r="Q51">
            <v>2094.2215000000001</v>
          </cell>
          <cell r="R51">
            <v>2094.2215000000001</v>
          </cell>
          <cell r="S51">
            <v>1971.0320000000002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</v>
          </cell>
          <cell r="AA51">
            <v>0</v>
          </cell>
          <cell r="AB51">
            <v>0</v>
          </cell>
          <cell r="AC51">
            <v>0</v>
          </cell>
          <cell r="AD51">
            <v>0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O51">
            <v>0</v>
          </cell>
          <cell r="AP51">
            <v>0</v>
          </cell>
          <cell r="AQ51">
            <v>0</v>
          </cell>
          <cell r="AR51">
            <v>0</v>
          </cell>
          <cell r="AS51">
            <v>0</v>
          </cell>
          <cell r="AT51">
            <v>0</v>
          </cell>
          <cell r="AU51">
            <v>0</v>
          </cell>
          <cell r="AV51">
            <v>0</v>
          </cell>
          <cell r="AW51">
            <v>0</v>
          </cell>
          <cell r="AX51">
            <v>0</v>
          </cell>
          <cell r="AY51">
            <v>0</v>
          </cell>
          <cell r="AZ51">
            <v>0</v>
          </cell>
          <cell r="BA51">
            <v>0</v>
          </cell>
          <cell r="BB51">
            <v>0</v>
          </cell>
          <cell r="BC51">
            <v>0</v>
          </cell>
          <cell r="BD51">
            <v>0</v>
          </cell>
          <cell r="BE51">
            <v>0</v>
          </cell>
          <cell r="BF51">
            <v>0</v>
          </cell>
          <cell r="BG51">
            <v>0</v>
          </cell>
          <cell r="BH51">
            <v>0</v>
          </cell>
          <cell r="BI51">
            <v>0</v>
          </cell>
          <cell r="BJ51">
            <v>0</v>
          </cell>
          <cell r="BK51">
            <v>0</v>
          </cell>
        </row>
      </sheetData>
      <sheetData sheetId="2">
        <row r="6">
          <cell r="B6" t="str">
            <v>Eventos</v>
          </cell>
        </row>
        <row r="7">
          <cell r="B7" t="str">
            <v>Orçamento</v>
          </cell>
        </row>
        <row r="9">
          <cell r="B9" t="str">
            <v>Todos</v>
          </cell>
        </row>
        <row r="10">
          <cell r="B10" t="str">
            <v>Executados</v>
          </cell>
        </row>
        <row r="11">
          <cell r="B11" t="str">
            <v>A Executar</v>
          </cell>
        </row>
        <row r="12">
          <cell r="B12">
            <v>1</v>
          </cell>
        </row>
      </sheetData>
      <sheetData sheetId="3"/>
      <sheetData sheetId="4">
        <row r="28">
          <cell r="AX28">
            <v>1</v>
          </cell>
        </row>
        <row r="40">
          <cell r="G40" t="str">
            <v>Datas das medições</v>
          </cell>
        </row>
        <row r="42">
          <cell r="B42" t="str">
            <v>Medições</v>
          </cell>
          <cell r="G42">
            <v>1</v>
          </cell>
          <cell r="K42">
            <v>2</v>
          </cell>
          <cell r="O42">
            <v>3</v>
          </cell>
          <cell r="S42">
            <v>4</v>
          </cell>
          <cell r="W42">
            <v>5</v>
          </cell>
          <cell r="AA42">
            <v>6</v>
          </cell>
          <cell r="AE42">
            <v>7</v>
          </cell>
          <cell r="AI42">
            <v>8</v>
          </cell>
          <cell r="AM42">
            <v>9</v>
          </cell>
          <cell r="AQ42">
            <v>10</v>
          </cell>
          <cell r="AU42">
            <v>11</v>
          </cell>
          <cell r="AY42">
            <v>12</v>
          </cell>
        </row>
        <row r="43">
          <cell r="B43" t="str">
            <v>Período</v>
          </cell>
          <cell r="E43" t="str">
            <v>%</v>
          </cell>
          <cell r="G43">
            <v>0</v>
          </cell>
          <cell r="K43">
            <v>0</v>
          </cell>
          <cell r="O43">
            <v>0</v>
          </cell>
          <cell r="S43">
            <v>0</v>
          </cell>
          <cell r="W43">
            <v>0</v>
          </cell>
          <cell r="AA43">
            <v>0</v>
          </cell>
          <cell r="AE43">
            <v>0</v>
          </cell>
          <cell r="AI43">
            <v>0</v>
          </cell>
          <cell r="AM43">
            <v>0</v>
          </cell>
          <cell r="AQ43">
            <v>0</v>
          </cell>
          <cell r="AU43">
            <v>0</v>
          </cell>
          <cell r="AY43">
            <v>0</v>
          </cell>
        </row>
        <row r="44">
          <cell r="E44" t="str">
            <v>R$</v>
          </cell>
          <cell r="G44">
            <v>0</v>
          </cell>
          <cell r="K44">
            <v>0</v>
          </cell>
          <cell r="O44">
            <v>0</v>
          </cell>
          <cell r="S44">
            <v>0</v>
          </cell>
          <cell r="W44">
            <v>0</v>
          </cell>
          <cell r="AA44">
            <v>0</v>
          </cell>
          <cell r="AE44">
            <v>0</v>
          </cell>
          <cell r="AI44">
            <v>0</v>
          </cell>
          <cell r="AM44">
            <v>0</v>
          </cell>
          <cell r="AQ44">
            <v>0</v>
          </cell>
          <cell r="AU44">
            <v>0</v>
          </cell>
          <cell r="AY44">
            <v>0</v>
          </cell>
        </row>
        <row r="45">
          <cell r="B45" t="str">
            <v>Acumulado</v>
          </cell>
          <cell r="E45" t="str">
            <v>%</v>
          </cell>
          <cell r="G45">
            <v>0</v>
          </cell>
          <cell r="K45">
            <v>0</v>
          </cell>
          <cell r="O45">
            <v>0</v>
          </cell>
          <cell r="S45">
            <v>0</v>
          </cell>
          <cell r="W45">
            <v>0</v>
          </cell>
          <cell r="AA45">
            <v>0</v>
          </cell>
          <cell r="AE45">
            <v>0</v>
          </cell>
          <cell r="AI45">
            <v>0</v>
          </cell>
          <cell r="AM45">
            <v>0</v>
          </cell>
          <cell r="AQ45">
            <v>0</v>
          </cell>
          <cell r="AU45">
            <v>0</v>
          </cell>
          <cell r="AY45">
            <v>0</v>
          </cell>
        </row>
        <row r="46">
          <cell r="E46" t="str">
            <v>R$</v>
          </cell>
          <cell r="G46">
            <v>0</v>
          </cell>
          <cell r="K46">
            <v>0</v>
          </cell>
          <cell r="O46">
            <v>0</v>
          </cell>
          <cell r="S46">
            <v>0</v>
          </cell>
          <cell r="W46">
            <v>0</v>
          </cell>
          <cell r="AA46">
            <v>0</v>
          </cell>
          <cell r="AE46">
            <v>0</v>
          </cell>
          <cell r="AI46">
            <v>0</v>
          </cell>
          <cell r="AM46">
            <v>0</v>
          </cell>
          <cell r="AQ46">
            <v>0</v>
          </cell>
          <cell r="AU46">
            <v>0</v>
          </cell>
          <cell r="AY46">
            <v>0</v>
          </cell>
        </row>
      </sheetData>
      <sheetData sheetId="5">
        <row r="14">
          <cell r="C14">
            <v>1</v>
          </cell>
        </row>
        <row r="15">
          <cell r="C15">
            <v>1</v>
          </cell>
        </row>
        <row r="16">
          <cell r="C16">
            <v>1</v>
          </cell>
        </row>
        <row r="17">
          <cell r="C17">
            <v>1</v>
          </cell>
        </row>
        <row r="18">
          <cell r="C18">
            <v>1</v>
          </cell>
        </row>
        <row r="19">
          <cell r="C19">
            <v>1</v>
          </cell>
        </row>
        <row r="20">
          <cell r="C20">
            <v>1</v>
          </cell>
        </row>
        <row r="21">
          <cell r="C21">
            <v>1</v>
          </cell>
        </row>
        <row r="22">
          <cell r="C22">
            <v>1</v>
          </cell>
        </row>
        <row r="23">
          <cell r="C23">
            <v>1</v>
          </cell>
        </row>
        <row r="24">
          <cell r="C24">
            <v>1</v>
          </cell>
        </row>
        <row r="25">
          <cell r="C25">
            <v>1</v>
          </cell>
        </row>
        <row r="26">
          <cell r="C26">
            <v>1</v>
          </cell>
        </row>
        <row r="27">
          <cell r="C27">
            <v>1</v>
          </cell>
        </row>
        <row r="28">
          <cell r="C28">
            <v>1</v>
          </cell>
        </row>
        <row r="29">
          <cell r="C29">
            <v>1</v>
          </cell>
        </row>
        <row r="30">
          <cell r="C30">
            <v>1</v>
          </cell>
        </row>
        <row r="31">
          <cell r="C31">
            <v>1</v>
          </cell>
        </row>
        <row r="32">
          <cell r="C32">
            <v>1</v>
          </cell>
        </row>
        <row r="33">
          <cell r="C33">
            <v>1</v>
          </cell>
        </row>
        <row r="34">
          <cell r="C34">
            <v>1</v>
          </cell>
        </row>
        <row r="35">
          <cell r="C35">
            <v>1</v>
          </cell>
        </row>
        <row r="36">
          <cell r="C36">
            <v>1</v>
          </cell>
        </row>
        <row r="37">
          <cell r="C37">
            <v>1</v>
          </cell>
        </row>
      </sheetData>
      <sheetData sheetId="6">
        <row r="13">
          <cell r="B13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Plan6"/>
  <dimension ref="A1:BN57"/>
  <sheetViews>
    <sheetView showGridLines="0" tabSelected="1" zoomScaleNormal="100" zoomScaleSheetLayoutView="100" workbookViewId="0">
      <pane xSplit="3" ySplit="32" topLeftCell="D42" activePane="bottomRight" state="frozen"/>
      <selection activeCell="A20" sqref="A20"/>
      <selection pane="topRight" activeCell="D20" sqref="D20"/>
      <selection pane="bottomLeft" activeCell="A33" sqref="A33"/>
      <selection pane="bottomRight" activeCell="S30" sqref="S30"/>
    </sheetView>
  </sheetViews>
  <sheetFormatPr defaultColWidth="0" defaultRowHeight="11.25" x14ac:dyDescent="0.2"/>
  <cols>
    <col min="1" max="1" width="2.28515625" style="5" customWidth="1"/>
    <col min="2" max="2" width="5.5703125" style="6" customWidth="1"/>
    <col min="3" max="3" width="20" style="6" customWidth="1"/>
    <col min="4" max="4" width="1" style="6" customWidth="1"/>
    <col min="5" max="7" width="3.42578125" style="6" customWidth="1"/>
    <col min="8" max="8" width="3.42578125" style="7" customWidth="1"/>
    <col min="9" max="9" width="3.42578125" style="6" customWidth="1"/>
    <col min="10" max="10" width="3.42578125" style="8" customWidth="1"/>
    <col min="11" max="61" width="3.42578125" style="5" customWidth="1"/>
    <col min="62" max="66" width="0" style="5" hidden="1" customWidth="1"/>
    <col min="67" max="16384" width="3.42578125" style="5" hidden="1"/>
  </cols>
  <sheetData>
    <row r="1" spans="2:54" ht="13.5" hidden="1" x14ac:dyDescent="0.25">
      <c r="B1" s="1" t="e">
        <f ca="1">OFFSET(B1,-1,0)+1</f>
        <v>#REF!</v>
      </c>
      <c r="C1" s="2" t="e">
        <f ca="1">IF($B1&lt;=numEventos,INDEX(Eventos,B1,2),"")</f>
        <v>#REF!</v>
      </c>
      <c r="D1" s="3" t="s">
        <v>0</v>
      </c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2:54" hidden="1" x14ac:dyDescent="0.2"/>
    <row r="3" spans="2:54" hidden="1" x14ac:dyDescent="0.2"/>
    <row r="4" spans="2:54" hidden="1" x14ac:dyDescent="0.2"/>
    <row r="5" spans="2:54" hidden="1" x14ac:dyDescent="0.2"/>
    <row r="6" spans="2:54" hidden="1" x14ac:dyDescent="0.2"/>
    <row r="7" spans="2:54" hidden="1" x14ac:dyDescent="0.2"/>
    <row r="8" spans="2:54" hidden="1" x14ac:dyDescent="0.2"/>
    <row r="9" spans="2:54" hidden="1" x14ac:dyDescent="0.2"/>
    <row r="10" spans="2:54" hidden="1" x14ac:dyDescent="0.2"/>
    <row r="11" spans="2:54" hidden="1" x14ac:dyDescent="0.2"/>
    <row r="12" spans="2:54" hidden="1" x14ac:dyDescent="0.2"/>
    <row r="13" spans="2:54" hidden="1" x14ac:dyDescent="0.2"/>
    <row r="14" spans="2:54" hidden="1" x14ac:dyDescent="0.2"/>
    <row r="15" spans="2:54" hidden="1" x14ac:dyDescent="0.2"/>
    <row r="16" spans="2:54" hidden="1" x14ac:dyDescent="0.2"/>
    <row r="17" spans="2:60" hidden="1" x14ac:dyDescent="0.2"/>
    <row r="18" spans="2:60" hidden="1" x14ac:dyDescent="0.2"/>
    <row r="19" spans="2:60" customFormat="1" ht="15" x14ac:dyDescent="0.25"/>
    <row r="20" spans="2:60" s="11" customFormat="1" ht="30.75" customHeight="1" x14ac:dyDescent="0.25">
      <c r="B20" s="9"/>
      <c r="C20" s="9"/>
      <c r="D20" s="10" t="s">
        <v>1</v>
      </c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AF20"/>
      <c r="AG20"/>
      <c r="AH20"/>
      <c r="AI20"/>
      <c r="AY20" s="12" t="s">
        <v>2</v>
      </c>
      <c r="AZ20" s="13"/>
      <c r="BA20" s="13"/>
      <c r="BB20" s="14"/>
      <c r="BC20" s="15">
        <f ca="1">Cronograma.MesesQuadro</f>
        <v>12</v>
      </c>
      <c r="BD20" s="16"/>
    </row>
    <row r="21" spans="2:60" ht="6.75" customHeight="1" x14ac:dyDescent="0.25">
      <c r="BD21" s="17"/>
      <c r="BE21" s="17"/>
      <c r="BF21" s="17"/>
      <c r="BG21" s="17"/>
      <c r="BH21" s="17"/>
    </row>
    <row r="22" spans="2:60" ht="31.5" customHeight="1" x14ac:dyDescent="0.25"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7"/>
      <c r="BE22" s="17"/>
      <c r="BF22" s="17"/>
      <c r="BG22" s="17"/>
      <c r="BH22" s="17"/>
    </row>
    <row r="23" spans="2:60" ht="11.25" customHeight="1" x14ac:dyDescent="0.25"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7"/>
      <c r="BE23" s="17"/>
      <c r="BF23" s="17"/>
      <c r="BG23" s="17"/>
      <c r="BH23" s="17"/>
    </row>
    <row r="24" spans="2:60" ht="11.25" customHeight="1" x14ac:dyDescent="0.25"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7"/>
      <c r="BE24" s="17"/>
      <c r="BF24" s="17"/>
      <c r="BG24" s="17"/>
      <c r="BH24" s="17"/>
    </row>
    <row r="25" spans="2:60" ht="11.25" customHeight="1" x14ac:dyDescent="0.25"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7"/>
      <c r="BE25" s="17"/>
      <c r="BF25" s="17"/>
      <c r="BG25" s="17"/>
      <c r="BH25" s="17"/>
    </row>
    <row r="26" spans="2:60" ht="11.25" customHeight="1" x14ac:dyDescent="0.25"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7"/>
      <c r="BE26" s="17"/>
      <c r="BF26" s="17"/>
      <c r="BG26" s="17"/>
      <c r="BH26" s="17"/>
    </row>
    <row r="27" spans="2:60" ht="11.25" customHeight="1" x14ac:dyDescent="0.25"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7"/>
      <c r="BE27" s="17"/>
      <c r="BF27" s="17"/>
      <c r="BG27" s="17"/>
      <c r="BH27" s="17"/>
    </row>
    <row r="28" spans="2:60" ht="11.25" customHeight="1" x14ac:dyDescent="0.25"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7"/>
      <c r="BE28" s="17"/>
      <c r="BF28" s="17"/>
      <c r="BG28" s="17"/>
      <c r="BH28" s="17"/>
    </row>
    <row r="29" spans="2:60" ht="6.75" customHeight="1" x14ac:dyDescent="0.2"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</row>
    <row r="30" spans="2:60" ht="99.95" customHeight="1" x14ac:dyDescent="0.2">
      <c r="B30" s="19"/>
      <c r="D30" s="8"/>
      <c r="E30" s="20" t="str">
        <f>IF([1]Eventograma_e_Quantitativos!N15&lt;&gt;"",[1]Eventograma_e_Quantitativos!N15,"")</f>
        <v>ESTACA 00 A 05</v>
      </c>
      <c r="F30" s="20" t="str">
        <f>IF([1]Eventograma_e_Quantitativos!O15&lt;&gt;"",[1]Eventograma_e_Quantitativos!O15,"")</f>
        <v>ESTACA 05 A 10</v>
      </c>
      <c r="G30" s="20" t="str">
        <f>IF([1]Eventograma_e_Quantitativos!P15&lt;&gt;"",[1]Eventograma_e_Quantitativos!P15,"")</f>
        <v>ESTACA 10 A 15</v>
      </c>
      <c r="H30" s="20" t="str">
        <f>IF([1]Eventograma_e_Quantitativos!Q15&lt;&gt;"",[1]Eventograma_e_Quantitativos!Q15,"")</f>
        <v>ESTACA 15 A 20</v>
      </c>
      <c r="I30" s="20" t="str">
        <f>IF([1]Eventograma_e_Quantitativos!R15&lt;&gt;"",[1]Eventograma_e_Quantitativos!R15,"")</f>
        <v>ESTACA 20 A 25</v>
      </c>
      <c r="J30" s="20" t="str">
        <f>IF([1]Eventograma_e_Quantitativos!S15&lt;&gt;"",[1]Eventograma_e_Quantitativos!S15,"")</f>
        <v>ESTACA 25 A 32</v>
      </c>
      <c r="K30" s="20" t="str">
        <f>IF([1]Eventograma_e_Quantitativos!T15&lt;&gt;"",[1]Eventograma_e_Quantitativos!T15,"")</f>
        <v/>
      </c>
      <c r="L30" s="20" t="str">
        <f>IF([1]Eventograma_e_Quantitativos!U15&lt;&gt;"",[1]Eventograma_e_Quantitativos!U15,"")</f>
        <v/>
      </c>
      <c r="M30" s="20" t="str">
        <f>IF([1]Eventograma_e_Quantitativos!V15&lt;&gt;"",[1]Eventograma_e_Quantitativos!V15,"")</f>
        <v/>
      </c>
      <c r="N30" s="20" t="str">
        <f>IF([1]Eventograma_e_Quantitativos!W15&lt;&gt;"",[1]Eventograma_e_Quantitativos!W15,"")</f>
        <v/>
      </c>
      <c r="O30" s="20" t="str">
        <f>IF([1]Eventograma_e_Quantitativos!X15&lt;&gt;"",[1]Eventograma_e_Quantitativos!X15,"")</f>
        <v/>
      </c>
      <c r="P30" s="20" t="str">
        <f>IF([1]Eventograma_e_Quantitativos!Y15&lt;&gt;"",[1]Eventograma_e_Quantitativos!Y15,"")</f>
        <v/>
      </c>
      <c r="Q30" s="20" t="str">
        <f>IF([1]Eventograma_e_Quantitativos!Z15&lt;&gt;"",[1]Eventograma_e_Quantitativos!Z15,"")</f>
        <v/>
      </c>
      <c r="R30" s="20" t="str">
        <f>IF([1]Eventograma_e_Quantitativos!AA15&lt;&gt;"",[1]Eventograma_e_Quantitativos!AA15,"")</f>
        <v/>
      </c>
      <c r="S30" s="20" t="str">
        <f>IF([1]Eventograma_e_Quantitativos!AB15&lt;&gt;"",[1]Eventograma_e_Quantitativos!AB15,"")</f>
        <v/>
      </c>
      <c r="T30" s="20" t="str">
        <f>IF([1]Eventograma_e_Quantitativos!AC15&lt;&gt;"",[1]Eventograma_e_Quantitativos!AC15,"")</f>
        <v/>
      </c>
      <c r="U30" s="20" t="str">
        <f>IF([1]Eventograma_e_Quantitativos!AD15&lt;&gt;"",[1]Eventograma_e_Quantitativos!AD15,"")</f>
        <v/>
      </c>
      <c r="V30" s="20" t="str">
        <f>IF([1]Eventograma_e_Quantitativos!AE15&lt;&gt;"",[1]Eventograma_e_Quantitativos!AE15,"")</f>
        <v/>
      </c>
      <c r="W30" s="20" t="str">
        <f>IF([1]Eventograma_e_Quantitativos!AF15&lt;&gt;"",[1]Eventograma_e_Quantitativos!AF15,"")</f>
        <v/>
      </c>
      <c r="X30" s="20" t="str">
        <f>IF([1]Eventograma_e_Quantitativos!AG15&lt;&gt;"",[1]Eventograma_e_Quantitativos!AG15,"")</f>
        <v/>
      </c>
      <c r="Y30" s="20" t="str">
        <f>IF([1]Eventograma_e_Quantitativos!AH15&lt;&gt;"",[1]Eventograma_e_Quantitativos!AH15,"")</f>
        <v/>
      </c>
      <c r="Z30" s="20" t="str">
        <f>IF([1]Eventograma_e_Quantitativos!AI15&lt;&gt;"",[1]Eventograma_e_Quantitativos!AI15,"")</f>
        <v/>
      </c>
      <c r="AA30" s="20" t="str">
        <f>IF([1]Eventograma_e_Quantitativos!AJ15&lt;&gt;"",[1]Eventograma_e_Quantitativos!AJ15,"")</f>
        <v/>
      </c>
      <c r="AB30" s="20" t="str">
        <f>IF([1]Eventograma_e_Quantitativos!AK15&lt;&gt;"",[1]Eventograma_e_Quantitativos!AK15,"")</f>
        <v/>
      </c>
      <c r="AC30" s="20" t="str">
        <f>IF([1]Eventograma_e_Quantitativos!AL15&lt;&gt;"",[1]Eventograma_e_Quantitativos!AL15,"")</f>
        <v/>
      </c>
      <c r="AD30" s="20" t="str">
        <f>IF([1]Eventograma_e_Quantitativos!AM15&lt;&gt;"",[1]Eventograma_e_Quantitativos!AM15,"")</f>
        <v/>
      </c>
      <c r="AE30" s="20" t="str">
        <f>IF([1]Eventograma_e_Quantitativos!AN15&lt;&gt;"",[1]Eventograma_e_Quantitativos!AN15,"")</f>
        <v/>
      </c>
      <c r="AF30" s="20" t="str">
        <f>IF([1]Eventograma_e_Quantitativos!AO15&lt;&gt;"",[1]Eventograma_e_Quantitativos!AO15,"")</f>
        <v/>
      </c>
      <c r="AG30" s="20" t="str">
        <f>IF([1]Eventograma_e_Quantitativos!AP15&lt;&gt;"",[1]Eventograma_e_Quantitativos!AP15,"")</f>
        <v/>
      </c>
      <c r="AH30" s="20" t="str">
        <f>IF([1]Eventograma_e_Quantitativos!AQ15&lt;&gt;"",[1]Eventograma_e_Quantitativos!AQ15,"")</f>
        <v/>
      </c>
      <c r="AI30" s="20" t="str">
        <f>IF([1]Eventograma_e_Quantitativos!AR15&lt;&gt;"",[1]Eventograma_e_Quantitativos!AR15,"")</f>
        <v/>
      </c>
      <c r="AJ30" s="20" t="str">
        <f>IF([1]Eventograma_e_Quantitativos!AS15&lt;&gt;"",[1]Eventograma_e_Quantitativos!AS15,"")</f>
        <v/>
      </c>
      <c r="AK30" s="20" t="str">
        <f>IF([1]Eventograma_e_Quantitativos!AT15&lt;&gt;"",[1]Eventograma_e_Quantitativos!AT15,"")</f>
        <v/>
      </c>
      <c r="AL30" s="20" t="str">
        <f>IF([1]Eventograma_e_Quantitativos!AU15&lt;&gt;"",[1]Eventograma_e_Quantitativos!AU15,"")</f>
        <v/>
      </c>
      <c r="AM30" s="20" t="str">
        <f>IF([1]Eventograma_e_Quantitativos!AV15&lt;&gt;"",[1]Eventograma_e_Quantitativos!AV15,"")</f>
        <v/>
      </c>
      <c r="AN30" s="20" t="str">
        <f>IF([1]Eventograma_e_Quantitativos!AW15&lt;&gt;"",[1]Eventograma_e_Quantitativos!AW15,"")</f>
        <v/>
      </c>
      <c r="AO30" s="20" t="str">
        <f>IF([1]Eventograma_e_Quantitativos!AX15&lt;&gt;"",[1]Eventograma_e_Quantitativos!AX15,"")</f>
        <v/>
      </c>
      <c r="AP30" s="20" t="str">
        <f>IF([1]Eventograma_e_Quantitativos!AY15&lt;&gt;"",[1]Eventograma_e_Quantitativos!AY15,"")</f>
        <v/>
      </c>
      <c r="AQ30" s="20" t="str">
        <f>IF([1]Eventograma_e_Quantitativos!AZ15&lt;&gt;"",[1]Eventograma_e_Quantitativos!AZ15,"")</f>
        <v/>
      </c>
      <c r="AR30" s="20" t="str">
        <f>IF([1]Eventograma_e_Quantitativos!BA15&lt;&gt;"",[1]Eventograma_e_Quantitativos!BA15,"")</f>
        <v/>
      </c>
      <c r="AS30" s="20" t="str">
        <f>IF([1]Eventograma_e_Quantitativos!BB15&lt;&gt;"",[1]Eventograma_e_Quantitativos!BB15,"")</f>
        <v/>
      </c>
      <c r="AT30" s="20" t="str">
        <f>IF([1]Eventograma_e_Quantitativos!BC15&lt;&gt;"",[1]Eventograma_e_Quantitativos!BC15,"")</f>
        <v/>
      </c>
      <c r="AU30" s="20" t="str">
        <f>IF([1]Eventograma_e_Quantitativos!BD15&lt;&gt;"",[1]Eventograma_e_Quantitativos!BD15,"")</f>
        <v/>
      </c>
      <c r="AV30" s="20" t="str">
        <f>IF([1]Eventograma_e_Quantitativos!BE15&lt;&gt;"",[1]Eventograma_e_Quantitativos!BE15,"")</f>
        <v/>
      </c>
      <c r="AW30" s="20" t="str">
        <f>IF([1]Eventograma_e_Quantitativos!BF15&lt;&gt;"",[1]Eventograma_e_Quantitativos!BF15,"")</f>
        <v/>
      </c>
      <c r="AX30" s="20" t="str">
        <f>IF([1]Eventograma_e_Quantitativos!BG15&lt;&gt;"",[1]Eventograma_e_Quantitativos!BG15,"")</f>
        <v/>
      </c>
      <c r="AY30" s="20" t="str">
        <f>IF([1]Eventograma_e_Quantitativos!BH15&lt;&gt;"",[1]Eventograma_e_Quantitativos!BH15,"")</f>
        <v/>
      </c>
      <c r="AZ30" s="20" t="str">
        <f>IF([1]Eventograma_e_Quantitativos!BI15&lt;&gt;"",[1]Eventograma_e_Quantitativos!BI15,"")</f>
        <v/>
      </c>
      <c r="BA30" s="20" t="str">
        <f>IF([1]Eventograma_e_Quantitativos!BJ15&lt;&gt;"",[1]Eventograma_e_Quantitativos!BJ15,"")</f>
        <v/>
      </c>
      <c r="BB30" s="20" t="str">
        <f>IF([1]Eventograma_e_Quantitativos!BK15&lt;&gt;"",[1]Eventograma_e_Quantitativos!BK15,"")</f>
        <v/>
      </c>
    </row>
    <row r="31" spans="2:60" s="25" customFormat="1" ht="11.25" customHeight="1" x14ac:dyDescent="0.25">
      <c r="B31" s="21" t="s">
        <v>3</v>
      </c>
      <c r="C31" s="22" t="s">
        <v>4</v>
      </c>
      <c r="D31" s="23"/>
      <c r="E31" s="24">
        <v>1</v>
      </c>
      <c r="F31" s="24">
        <v>2</v>
      </c>
      <c r="G31" s="24">
        <v>3</v>
      </c>
      <c r="H31" s="24">
        <v>4</v>
      </c>
      <c r="I31" s="24">
        <v>5</v>
      </c>
      <c r="J31" s="24">
        <v>6</v>
      </c>
      <c r="K31" s="24">
        <v>7</v>
      </c>
      <c r="L31" s="24">
        <v>8</v>
      </c>
      <c r="M31" s="24">
        <v>9</v>
      </c>
      <c r="N31" s="24">
        <v>10</v>
      </c>
      <c r="O31" s="24">
        <v>11</v>
      </c>
      <c r="P31" s="24">
        <v>12</v>
      </c>
      <c r="Q31" s="24">
        <v>13</v>
      </c>
      <c r="R31" s="24">
        <v>14</v>
      </c>
      <c r="S31" s="24">
        <v>15</v>
      </c>
      <c r="T31" s="24">
        <v>16</v>
      </c>
      <c r="U31" s="24">
        <v>17</v>
      </c>
      <c r="V31" s="24">
        <v>18</v>
      </c>
      <c r="W31" s="24">
        <v>19</v>
      </c>
      <c r="X31" s="24">
        <v>20</v>
      </c>
      <c r="Y31" s="24">
        <v>21</v>
      </c>
      <c r="Z31" s="24">
        <v>22</v>
      </c>
      <c r="AA31" s="24">
        <v>23</v>
      </c>
      <c r="AB31" s="24">
        <v>24</v>
      </c>
      <c r="AC31" s="24">
        <v>25</v>
      </c>
      <c r="AD31" s="24">
        <v>26</v>
      </c>
      <c r="AE31" s="24">
        <v>27</v>
      </c>
      <c r="AF31" s="24">
        <v>28</v>
      </c>
      <c r="AG31" s="24">
        <v>29</v>
      </c>
      <c r="AH31" s="24">
        <v>30</v>
      </c>
      <c r="AI31" s="24">
        <v>31</v>
      </c>
      <c r="AJ31" s="24">
        <v>32</v>
      </c>
      <c r="AK31" s="24">
        <v>33</v>
      </c>
      <c r="AL31" s="24">
        <v>34</v>
      </c>
      <c r="AM31" s="24">
        <v>35</v>
      </c>
      <c r="AN31" s="24">
        <v>36</v>
      </c>
      <c r="AO31" s="24">
        <v>37</v>
      </c>
      <c r="AP31" s="24">
        <v>38</v>
      </c>
      <c r="AQ31" s="24">
        <v>39</v>
      </c>
      <c r="AR31" s="24">
        <v>40</v>
      </c>
      <c r="AS31" s="24">
        <v>41</v>
      </c>
      <c r="AT31" s="24">
        <v>42</v>
      </c>
      <c r="AU31" s="24">
        <v>43</v>
      </c>
      <c r="AV31" s="24">
        <v>44</v>
      </c>
      <c r="AW31" s="24">
        <v>45</v>
      </c>
      <c r="AX31" s="24">
        <v>46</v>
      </c>
      <c r="AY31" s="24">
        <v>47</v>
      </c>
      <c r="AZ31" s="24">
        <v>48</v>
      </c>
      <c r="BA31" s="24">
        <v>49</v>
      </c>
      <c r="BB31" s="24">
        <v>50</v>
      </c>
    </row>
    <row r="32" spans="2:60" s="32" customFormat="1" ht="22.5" customHeight="1" x14ac:dyDescent="0.25">
      <c r="B32" s="26"/>
      <c r="C32" s="27"/>
      <c r="D32" s="28"/>
      <c r="E32" s="29" t="s">
        <v>5</v>
      </c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  <c r="AF32" s="30"/>
      <c r="AG32" s="30"/>
      <c r="AH32" s="30"/>
      <c r="AI32" s="30"/>
      <c r="AJ32" s="30"/>
      <c r="AK32" s="30"/>
      <c r="AL32" s="30"/>
      <c r="AM32" s="30"/>
      <c r="AN32" s="30"/>
      <c r="AO32" s="30"/>
      <c r="AP32" s="30"/>
      <c r="AQ32" s="30"/>
      <c r="AR32" s="30"/>
      <c r="AS32" s="30"/>
      <c r="AT32" s="30"/>
      <c r="AU32" s="30"/>
      <c r="AV32" s="30"/>
      <c r="AW32" s="30"/>
      <c r="AX32" s="30"/>
      <c r="AY32" s="30"/>
      <c r="AZ32" s="30"/>
      <c r="BA32" s="30"/>
      <c r="BB32" s="31"/>
    </row>
    <row r="33" spans="2:54" s="37" customFormat="1" ht="4.5" customHeight="1" x14ac:dyDescent="0.2">
      <c r="B33" s="33"/>
      <c r="C33" s="34"/>
      <c r="D33" s="35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</row>
    <row r="34" spans="2:54" ht="13.5" x14ac:dyDescent="0.25">
      <c r="B34" s="1">
        <f ca="1">OFFSET(B34,-1,0)+1</f>
        <v>1</v>
      </c>
      <c r="C34" s="2" t="str">
        <f ca="1">IF($B34&lt;=numEventos,INDEX(Eventos,B34,2),"")</f>
        <v>Administração Local</v>
      </c>
      <c r="D34" s="3" t="s">
        <v>0</v>
      </c>
      <c r="E34" s="38" t="s">
        <v>6</v>
      </c>
      <c r="F34" s="39"/>
      <c r="G34" s="39"/>
      <c r="H34" s="39"/>
      <c r="I34" s="39"/>
      <c r="J34" s="39"/>
      <c r="K34" s="39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  <c r="AF34" s="39"/>
      <c r="AG34" s="39"/>
      <c r="AH34" s="39"/>
      <c r="AI34" s="39"/>
      <c r="AJ34" s="39"/>
      <c r="AK34" s="39"/>
      <c r="AL34" s="39"/>
      <c r="AM34" s="39"/>
      <c r="AN34" s="39"/>
      <c r="AO34" s="39"/>
      <c r="AP34" s="39"/>
      <c r="AQ34" s="39"/>
      <c r="AR34" s="39"/>
      <c r="AS34" s="39"/>
      <c r="AT34" s="39"/>
      <c r="AU34" s="39"/>
      <c r="AV34" s="39"/>
      <c r="AW34" s="39"/>
      <c r="AX34" s="39"/>
      <c r="AY34" s="39"/>
      <c r="AZ34" s="39"/>
      <c r="BA34" s="39"/>
      <c r="BB34" s="40"/>
    </row>
    <row r="35" spans="2:54" ht="13.5" x14ac:dyDescent="0.25">
      <c r="B35" s="1">
        <f ca="1">OFFSET(B35,-1,0)+1</f>
        <v>2</v>
      </c>
      <c r="C35" s="2" t="str">
        <f ca="1">IF($B35&lt;=numEventos,INDEX(Eventos,B35,2),"")</f>
        <v>Serviços Preliminares e Drenagem</v>
      </c>
      <c r="D35" s="3" t="s">
        <v>0</v>
      </c>
      <c r="E35" s="4">
        <v>1</v>
      </c>
      <c r="F35" s="4"/>
      <c r="G35" s="4"/>
      <c r="H35" s="4">
        <v>1</v>
      </c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</row>
    <row r="36" spans="2:54" ht="13.5" x14ac:dyDescent="0.25">
      <c r="B36" s="1">
        <f ca="1">OFFSET(B36,-1,0)+1</f>
        <v>3</v>
      </c>
      <c r="C36" s="2" t="str">
        <f ca="1">IF($B36&lt;=numEventos,INDEX(Eventos,B36,2),"")</f>
        <v>Pavimentação</v>
      </c>
      <c r="D36" s="3" t="s">
        <v>0</v>
      </c>
      <c r="E36" s="4">
        <v>2</v>
      </c>
      <c r="F36" s="4">
        <v>3</v>
      </c>
      <c r="G36" s="4">
        <v>3</v>
      </c>
      <c r="H36" s="4">
        <v>4</v>
      </c>
      <c r="I36" s="4">
        <v>5</v>
      </c>
      <c r="J36" s="4">
        <v>6</v>
      </c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</row>
    <row r="37" spans="2:54" ht="13.5" x14ac:dyDescent="0.25">
      <c r="B37" s="1">
        <f ca="1">OFFSET(B37,-1,0)+1</f>
        <v>4</v>
      </c>
      <c r="C37" s="2" t="str">
        <f ca="1">IF($B37&lt;=numEventos,INDEX(Eventos,B37,2),"")</f>
        <v>Meio-fio</v>
      </c>
      <c r="D37" s="3" t="s">
        <v>0</v>
      </c>
      <c r="E37" s="4"/>
      <c r="F37" s="4"/>
      <c r="G37" s="4">
        <v>2</v>
      </c>
      <c r="H37" s="4">
        <v>2</v>
      </c>
      <c r="I37" s="4">
        <v>2</v>
      </c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</row>
    <row r="38" spans="2:54" ht="13.5" x14ac:dyDescent="0.25">
      <c r="B38" s="1">
        <f ca="1">OFFSET(B38,-1,0)+1</f>
        <v>5</v>
      </c>
      <c r="C38" s="2" t="str">
        <f ca="1">IF($B38&lt;=numEventos,INDEX(Eventos,B38,2),"")</f>
        <v>Sinalização</v>
      </c>
      <c r="D38" s="3" t="s">
        <v>0</v>
      </c>
      <c r="E38" s="4">
        <v>6</v>
      </c>
      <c r="F38" s="4">
        <v>6</v>
      </c>
      <c r="G38" s="4">
        <v>6</v>
      </c>
      <c r="H38" s="4">
        <v>6</v>
      </c>
      <c r="I38" s="4">
        <v>6</v>
      </c>
      <c r="J38" s="4">
        <v>6</v>
      </c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</row>
    <row r="39" spans="2:54" ht="7.5" customHeight="1" x14ac:dyDescent="0.25"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</row>
    <row r="40" spans="2:54" ht="15" x14ac:dyDescent="0.25">
      <c r="B40" s="41" t="s">
        <v>7</v>
      </c>
      <c r="C40" s="42"/>
      <c r="D40" s="43"/>
      <c r="G40" s="44">
        <f>(ROW($G40)-ROW($G$40))/6*12+1</f>
        <v>1</v>
      </c>
      <c r="H40" s="45"/>
      <c r="I40" s="45"/>
      <c r="J40" s="46"/>
      <c r="K40" s="44">
        <f>G40+1</f>
        <v>2</v>
      </c>
      <c r="L40" s="45"/>
      <c r="M40" s="45"/>
      <c r="N40" s="46"/>
      <c r="O40" s="44">
        <f>K40+1</f>
        <v>3</v>
      </c>
      <c r="P40" s="45"/>
      <c r="Q40" s="45"/>
      <c r="R40" s="46"/>
      <c r="S40" s="44">
        <f>O40+1</f>
        <v>4</v>
      </c>
      <c r="T40" s="45"/>
      <c r="U40" s="45"/>
      <c r="V40" s="46"/>
      <c r="W40" s="44">
        <f>S40+1</f>
        <v>5</v>
      </c>
      <c r="X40" s="45"/>
      <c r="Y40" s="45"/>
      <c r="Z40" s="46"/>
      <c r="AA40" s="44">
        <f>W40+1</f>
        <v>6</v>
      </c>
      <c r="AB40" s="45"/>
      <c r="AC40" s="45"/>
      <c r="AD40" s="46"/>
      <c r="AE40" s="44">
        <f>AA40+1</f>
        <v>7</v>
      </c>
      <c r="AF40" s="45"/>
      <c r="AG40" s="45"/>
      <c r="AH40" s="46"/>
      <c r="AI40" s="44">
        <f>AE40+1</f>
        <v>8</v>
      </c>
      <c r="AJ40" s="45"/>
      <c r="AK40" s="45"/>
      <c r="AL40" s="46"/>
      <c r="AM40" s="44">
        <f>AI40+1</f>
        <v>9</v>
      </c>
      <c r="AN40" s="45"/>
      <c r="AO40" s="45"/>
      <c r="AP40" s="46"/>
      <c r="AQ40" s="44">
        <f>AM40+1</f>
        <v>10</v>
      </c>
      <c r="AR40" s="45"/>
      <c r="AS40" s="45"/>
      <c r="AT40" s="46"/>
      <c r="AU40" s="44">
        <f>AQ40+1</f>
        <v>11</v>
      </c>
      <c r="AV40" s="45"/>
      <c r="AW40" s="45"/>
      <c r="AX40" s="46"/>
      <c r="AY40" s="44">
        <f>AU40+1</f>
        <v>12</v>
      </c>
      <c r="AZ40" s="45"/>
      <c r="BA40" s="45"/>
      <c r="BB40" s="46"/>
    </row>
    <row r="41" spans="2:54" ht="15" x14ac:dyDescent="0.25">
      <c r="B41" s="47" t="s">
        <v>8</v>
      </c>
      <c r="C41" s="48"/>
      <c r="D41" s="43"/>
      <c r="E41" s="49" t="s">
        <v>9</v>
      </c>
      <c r="F41" s="50"/>
      <c r="G41" s="51">
        <f ca="1">IF(TotalEventos=0,0,G42/TotalEventos)</f>
        <v>0.10357440093563766</v>
      </c>
      <c r="H41" s="52"/>
      <c r="I41" s="52"/>
      <c r="J41" s="53"/>
      <c r="K41" s="51">
        <f ca="1">IF(TotalEventos=0,0,K42/TotalEventos)</f>
        <v>0.18731446580826872</v>
      </c>
      <c r="L41" s="52"/>
      <c r="M41" s="52"/>
      <c r="N41" s="53"/>
      <c r="O41" s="51">
        <f ca="1">IF(TotalEventos=0,0,O42/TotalEventos)</f>
        <v>0.27961538545775505</v>
      </c>
      <c r="P41" s="52"/>
      <c r="Q41" s="52"/>
      <c r="R41" s="53"/>
      <c r="S41" s="51">
        <f ca="1">IF(TotalEventos=0,0,S42/TotalEventos)</f>
        <v>0.11852888934638962</v>
      </c>
      <c r="T41" s="52"/>
      <c r="U41" s="52"/>
      <c r="V41" s="53"/>
      <c r="W41" s="51">
        <f ca="1">IF(TotalEventos=0,0,W42/TotalEventos)</f>
        <v>0.1098914336150613</v>
      </c>
      <c r="X41" s="52"/>
      <c r="Y41" s="52"/>
      <c r="Z41" s="53"/>
      <c r="AA41" s="51">
        <f ca="1">IF(TotalEventos=0,0,AA42/TotalEventos)</f>
        <v>0.20107542483688756</v>
      </c>
      <c r="AB41" s="52"/>
      <c r="AC41" s="52"/>
      <c r="AD41" s="53"/>
      <c r="AE41" s="51">
        <f ca="1">IF(TotalEventos=0,0,AE42/TotalEventos)</f>
        <v>0</v>
      </c>
      <c r="AF41" s="52"/>
      <c r="AG41" s="52"/>
      <c r="AH41" s="53"/>
      <c r="AI41" s="51">
        <f ca="1">IF(TotalEventos=0,0,AI42/TotalEventos)</f>
        <v>0</v>
      </c>
      <c r="AJ41" s="52"/>
      <c r="AK41" s="52"/>
      <c r="AL41" s="53"/>
      <c r="AM41" s="51">
        <f ca="1">IF(TotalEventos=0,0,AM42/TotalEventos)</f>
        <v>0</v>
      </c>
      <c r="AN41" s="52"/>
      <c r="AO41" s="52"/>
      <c r="AP41" s="53"/>
      <c r="AQ41" s="51">
        <f ca="1">IF(TotalEventos=0,0,AQ42/TotalEventos)</f>
        <v>0</v>
      </c>
      <c r="AR41" s="52"/>
      <c r="AS41" s="52"/>
      <c r="AT41" s="53"/>
      <c r="AU41" s="51">
        <f ca="1">IF(TotalEventos=0,0,AU42/TotalEventos)</f>
        <v>0</v>
      </c>
      <c r="AV41" s="52"/>
      <c r="AW41" s="52"/>
      <c r="AX41" s="53"/>
      <c r="AY41" s="51">
        <f ca="1">IF(TotalEventos=0,0,AY42/TotalEventos)</f>
        <v>0</v>
      </c>
      <c r="AZ41" s="52"/>
      <c r="BA41" s="52"/>
      <c r="BB41" s="53"/>
    </row>
    <row r="42" spans="2:54" ht="15" x14ac:dyDescent="0.25">
      <c r="B42" s="54"/>
      <c r="C42" s="55"/>
      <c r="D42" s="43"/>
      <c r="E42" s="56" t="s">
        <v>10</v>
      </c>
      <c r="F42" s="57"/>
      <c r="G42" s="58">
        <f ca="1">SUMIF(OFFSET($E$34:$BB$34,1,0,numEventos-1),G40,OFFSET(ValoresPorEvento,1,0,numEventos-1))*(1+INDEX(TotalPorEvento,1,0)/(TotalEventos-INDEX(TotalPorEvento,1,0)))</f>
        <v>39108.507866406071</v>
      </c>
      <c r="H42" s="59"/>
      <c r="I42" s="59"/>
      <c r="J42" s="60"/>
      <c r="K42" s="58">
        <f ca="1">SUMIF(OFFSET($E$34:$BB$34,1,0,numEventos-1),K40,OFFSET(ValoresPorEvento,1,0,numEventos-1))*(1+INDEX(TotalPorEvento,1,0)/(TotalEventos-INDEX(TotalPorEvento,1,0)))</f>
        <v>70727.797538568775</v>
      </c>
      <c r="L42" s="59"/>
      <c r="M42" s="59"/>
      <c r="N42" s="60"/>
      <c r="O42" s="58">
        <f ca="1">SUMIF(OFFSET($E$34:$BB$34,1,0,numEventos-1),O40,OFFSET(ValoresPorEvento,1,0,numEventos-1))*(1+INDEX(TotalPorEvento,1,0)/(TotalEventos-INDEX(TotalPorEvento,1,0)))</f>
        <v>105579.56795268483</v>
      </c>
      <c r="P42" s="59"/>
      <c r="Q42" s="59"/>
      <c r="R42" s="60"/>
      <c r="S42" s="58">
        <f ca="1">SUMIF(OFFSET($E$34:$BB$34,1,0,numEventos-1),S40,OFFSET(ValoresPorEvento,1,0,numEventos-1))*(1+INDEX(TotalPorEvento,1,0)/(TotalEventos-INDEX(TotalPorEvento,1,0)))</f>
        <v>44755.151461413712</v>
      </c>
      <c r="T42" s="59"/>
      <c r="U42" s="59"/>
      <c r="V42" s="60"/>
      <c r="W42" s="58">
        <f ca="1">SUMIF(OFFSET($E$34:$BB$34,1,0,numEventos-1),W40,OFFSET(ValoresPorEvento,1,0,numEventos-1))*(1+INDEX(TotalPorEvento,1,0)/(TotalEventos-INDEX(TotalPorEvento,1,0)))</f>
        <v>41493.747076132262</v>
      </c>
      <c r="X42" s="59"/>
      <c r="Y42" s="59"/>
      <c r="Z42" s="60"/>
      <c r="AA42" s="58">
        <f ca="1">SUMIF(OFFSET($E$34:$BB$34,1,0,numEventos-1),AA40,OFFSET(ValoresPorEvento,1,0,numEventos-1))*(1+INDEX(TotalPorEvento,1,0)/(TotalEventos-INDEX(TotalPorEvento,1,0)))</f>
        <v>75923.778104794372</v>
      </c>
      <c r="AB42" s="59"/>
      <c r="AC42" s="59"/>
      <c r="AD42" s="60"/>
      <c r="AE42" s="58">
        <f ca="1">SUMIF(OFFSET($E$34:$BB$34,1,0,numEventos-1),AE40,OFFSET(ValoresPorEvento,1,0,numEventos-1))*(1+INDEX(TotalPorEvento,1,0)/(TotalEventos-INDEX(TotalPorEvento,1,0)))</f>
        <v>0</v>
      </c>
      <c r="AF42" s="59"/>
      <c r="AG42" s="59"/>
      <c r="AH42" s="60"/>
      <c r="AI42" s="58">
        <f ca="1">SUMIF(OFFSET($E$34:$BB$34,1,0,numEventos-1),AI40,OFFSET(ValoresPorEvento,1,0,numEventos-1))*(1+INDEX(TotalPorEvento,1,0)/(TotalEventos-INDEX(TotalPorEvento,1,0)))</f>
        <v>0</v>
      </c>
      <c r="AJ42" s="59"/>
      <c r="AK42" s="59"/>
      <c r="AL42" s="60"/>
      <c r="AM42" s="58">
        <f ca="1">SUMIF(OFFSET($E$34:$BB$34,1,0,numEventos-1),AM40,OFFSET(ValoresPorEvento,1,0,numEventos-1))*(1+INDEX(TotalPorEvento,1,0)/(TotalEventos-INDEX(TotalPorEvento,1,0)))</f>
        <v>0</v>
      </c>
      <c r="AN42" s="59"/>
      <c r="AO42" s="59"/>
      <c r="AP42" s="60"/>
      <c r="AQ42" s="58">
        <f ca="1">SUMIF(OFFSET($E$34:$BB$34,1,0,numEventos-1),AQ40,OFFSET(ValoresPorEvento,1,0,numEventos-1))*(1+INDEX(TotalPorEvento,1,0)/(TotalEventos-INDEX(TotalPorEvento,1,0)))</f>
        <v>0</v>
      </c>
      <c r="AR42" s="59"/>
      <c r="AS42" s="59"/>
      <c r="AT42" s="60"/>
      <c r="AU42" s="58">
        <f ca="1">SUMIF(OFFSET($E$34:$BB$34,1,0,numEventos-1),AU40,OFFSET(ValoresPorEvento,1,0,numEventos-1))*(1+INDEX(TotalPorEvento,1,0)/(TotalEventos-INDEX(TotalPorEvento,1,0)))</f>
        <v>0</v>
      </c>
      <c r="AV42" s="59"/>
      <c r="AW42" s="59"/>
      <c r="AX42" s="60"/>
      <c r="AY42" s="58">
        <f ca="1">SUMIF(OFFSET($E$34:$BB$34,1,0,numEventos-1),AY40,OFFSET(ValoresPorEvento,1,0,numEventos-1))*(1+INDEX(TotalPorEvento,1,0)/(TotalEventos-INDEX(TotalPorEvento,1,0)))</f>
        <v>0</v>
      </c>
      <c r="AZ42" s="59"/>
      <c r="BA42" s="59"/>
      <c r="BB42" s="60"/>
    </row>
    <row r="43" spans="2:54" ht="15" x14ac:dyDescent="0.25">
      <c r="B43" s="47" t="s">
        <v>11</v>
      </c>
      <c r="C43" s="48"/>
      <c r="D43" s="43"/>
      <c r="E43" s="61" t="s">
        <v>9</v>
      </c>
      <c r="F43" s="62"/>
      <c r="G43" s="51">
        <f ca="1">IF(TotalEventos=0,0,G44/TotalEventos)</f>
        <v>0.10357440093563766</v>
      </c>
      <c r="H43" s="52"/>
      <c r="I43" s="52"/>
      <c r="J43" s="53"/>
      <c r="K43" s="51">
        <f ca="1">IF(TotalEventos=0,0,K44/TotalEventos)</f>
        <v>0.2908888667439064</v>
      </c>
      <c r="L43" s="52"/>
      <c r="M43" s="52"/>
      <c r="N43" s="53"/>
      <c r="O43" s="51">
        <f ca="1">IF(TotalEventos=0,0,O44/TotalEventos)</f>
        <v>0.57050425220166145</v>
      </c>
      <c r="P43" s="52"/>
      <c r="Q43" s="52"/>
      <c r="R43" s="53"/>
      <c r="S43" s="51">
        <f ca="1">IF(TotalEventos=0,0,S44/TotalEventos)</f>
        <v>0.68903314154805106</v>
      </c>
      <c r="T43" s="52"/>
      <c r="U43" s="52"/>
      <c r="V43" s="53"/>
      <c r="W43" s="51">
        <f ca="1">IF(TotalEventos=0,0,W44/TotalEventos)</f>
        <v>0.79892457516311244</v>
      </c>
      <c r="X43" s="52"/>
      <c r="Y43" s="52"/>
      <c r="Z43" s="53"/>
      <c r="AA43" s="51">
        <f ca="1">IF(TotalEventos=0,0,AA44/TotalEventos)</f>
        <v>1</v>
      </c>
      <c r="AB43" s="52"/>
      <c r="AC43" s="52"/>
      <c r="AD43" s="53"/>
      <c r="AE43" s="51">
        <f ca="1">IF(TotalEventos=0,0,AE44/TotalEventos)</f>
        <v>1</v>
      </c>
      <c r="AF43" s="52"/>
      <c r="AG43" s="52"/>
      <c r="AH43" s="53"/>
      <c r="AI43" s="51">
        <f ca="1">IF(TotalEventos=0,0,AI44/TotalEventos)</f>
        <v>1</v>
      </c>
      <c r="AJ43" s="52"/>
      <c r="AK43" s="52"/>
      <c r="AL43" s="53"/>
      <c r="AM43" s="51">
        <f ca="1">IF(TotalEventos=0,0,AM44/TotalEventos)</f>
        <v>1</v>
      </c>
      <c r="AN43" s="52"/>
      <c r="AO43" s="52"/>
      <c r="AP43" s="53"/>
      <c r="AQ43" s="51">
        <f ca="1">IF(TotalEventos=0,0,AQ44/TotalEventos)</f>
        <v>1</v>
      </c>
      <c r="AR43" s="52"/>
      <c r="AS43" s="52"/>
      <c r="AT43" s="53"/>
      <c r="AU43" s="51">
        <f ca="1">IF(TotalEventos=0,0,AU44/TotalEventos)</f>
        <v>1</v>
      </c>
      <c r="AV43" s="52"/>
      <c r="AW43" s="52"/>
      <c r="AX43" s="53"/>
      <c r="AY43" s="51">
        <f ca="1">IF(TotalEventos=0,0,AY44/TotalEventos)</f>
        <v>1</v>
      </c>
      <c r="AZ43" s="52"/>
      <c r="BA43" s="52"/>
      <c r="BB43" s="53"/>
    </row>
    <row r="44" spans="2:54" ht="15" x14ac:dyDescent="0.25">
      <c r="B44" s="54"/>
      <c r="C44" s="55"/>
      <c r="D44" s="43"/>
      <c r="E44" s="56" t="s">
        <v>10</v>
      </c>
      <c r="F44" s="57"/>
      <c r="G44" s="58">
        <f ca="1">SUMIF(OFFSET($E$34:$BB$34,1,0,numEventos-1),"&lt;="&amp;G40,OFFSET(ValoresPorEvento,1,0,numEventos-1))*(1+INDEX(TotalPorEvento,1,0)/(TotalEventos-INDEX(TotalPorEvento,1,0)))</f>
        <v>39108.507866406071</v>
      </c>
      <c r="H44" s="59"/>
      <c r="I44" s="59"/>
      <c r="J44" s="60"/>
      <c r="K44" s="58">
        <f ca="1">K42+G44</f>
        <v>109836.30540497485</v>
      </c>
      <c r="L44" s="59"/>
      <c r="M44" s="59"/>
      <c r="N44" s="60"/>
      <c r="O44" s="58">
        <f ca="1">O42+K44</f>
        <v>215415.87335765967</v>
      </c>
      <c r="P44" s="59"/>
      <c r="Q44" s="59"/>
      <c r="R44" s="60"/>
      <c r="S44" s="58">
        <f ca="1">S42+O44</f>
        <v>260171.02481907338</v>
      </c>
      <c r="T44" s="59"/>
      <c r="U44" s="59"/>
      <c r="V44" s="60"/>
      <c r="W44" s="58">
        <f ca="1">W42+S44</f>
        <v>301664.77189520566</v>
      </c>
      <c r="X44" s="59"/>
      <c r="Y44" s="59"/>
      <c r="Z44" s="60"/>
      <c r="AA44" s="58">
        <f ca="1">AA42+W44</f>
        <v>377588.55000000005</v>
      </c>
      <c r="AB44" s="59"/>
      <c r="AC44" s="59"/>
      <c r="AD44" s="60"/>
      <c r="AE44" s="58">
        <f ca="1">AE42+AA44</f>
        <v>377588.55000000005</v>
      </c>
      <c r="AF44" s="59"/>
      <c r="AG44" s="59"/>
      <c r="AH44" s="60"/>
      <c r="AI44" s="58">
        <f ca="1">AI42+AE44</f>
        <v>377588.55000000005</v>
      </c>
      <c r="AJ44" s="59"/>
      <c r="AK44" s="59"/>
      <c r="AL44" s="60"/>
      <c r="AM44" s="58">
        <f ca="1">AM42+AI44</f>
        <v>377588.55000000005</v>
      </c>
      <c r="AN44" s="59"/>
      <c r="AO44" s="59"/>
      <c r="AP44" s="60"/>
      <c r="AQ44" s="58">
        <f ca="1">AQ42+AM44</f>
        <v>377588.55000000005</v>
      </c>
      <c r="AR44" s="59"/>
      <c r="AS44" s="59"/>
      <c r="AT44" s="60"/>
      <c r="AU44" s="58">
        <f ca="1">AU42+AQ44</f>
        <v>377588.55000000005</v>
      </c>
      <c r="AV44" s="59"/>
      <c r="AW44" s="59"/>
      <c r="AX44" s="60"/>
      <c r="AY44" s="58">
        <f ca="1">AY42+AU44</f>
        <v>377588.55000000005</v>
      </c>
      <c r="AZ44" s="59"/>
      <c r="BA44" s="59"/>
      <c r="BB44" s="60"/>
    </row>
    <row r="45" spans="2:54" ht="7.5" customHeight="1" x14ac:dyDescent="0.25"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</row>
    <row r="46" spans="2:54" ht="7.5" customHeight="1" x14ac:dyDescent="0.25">
      <c r="B46"/>
      <c r="C46"/>
      <c r="D46"/>
      <c r="E46" s="5"/>
      <c r="F46" s="5"/>
      <c r="G46" s="5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</row>
    <row r="47" spans="2:54" x14ac:dyDescent="0.2">
      <c r="B47" s="63"/>
      <c r="C47" s="63"/>
      <c r="D47" s="63"/>
      <c r="E47" s="63"/>
      <c r="F47" s="63"/>
    </row>
    <row r="48" spans="2:54" ht="31.5" customHeight="1" x14ac:dyDescent="0.2">
      <c r="B48" s="64" t="str">
        <f ca="1">Import.Município&amp;", "&amp;TEXT(hoje,"dd")&amp;" de "&amp;TEXT(hoje,"mmmm")&amp;" de "&amp;TEXT(hoje,"aaaa")</f>
        <v>CONCEIÇÃO DO CASTELO, 04 de julho de 2019</v>
      </c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4"/>
      <c r="N48" s="65"/>
      <c r="O48" s="65"/>
      <c r="P48" s="66"/>
      <c r="Q48" s="66"/>
      <c r="R48" s="66"/>
      <c r="S48" s="66"/>
      <c r="T48" s="66"/>
      <c r="U48" s="66"/>
      <c r="V48" s="66"/>
      <c r="W48" s="66"/>
      <c r="X48" s="66"/>
      <c r="Y48" s="66"/>
      <c r="Z48" s="66"/>
      <c r="AA48" s="66"/>
      <c r="AB48" s="66"/>
      <c r="AC48" s="66"/>
      <c r="AM48" s="67"/>
      <c r="AN48" s="67"/>
      <c r="AO48" s="68"/>
      <c r="AP48" s="68"/>
      <c r="AQ48" s="68"/>
      <c r="AR48" s="68"/>
      <c r="AS48" s="68"/>
      <c r="AT48" s="68"/>
      <c r="AU48" s="68"/>
      <c r="AV48" s="68"/>
      <c r="AW48" s="68"/>
      <c r="AX48" s="68"/>
      <c r="AY48" s="68"/>
      <c r="AZ48" s="68"/>
      <c r="BA48" s="68"/>
      <c r="BB48" s="68"/>
    </row>
    <row r="49" spans="2:47" x14ac:dyDescent="0.2">
      <c r="B49" s="69" t="s">
        <v>12</v>
      </c>
      <c r="C49" s="69"/>
      <c r="D49" s="69"/>
      <c r="E49" s="70"/>
      <c r="F49" s="63"/>
      <c r="N49" s="66"/>
      <c r="O49" s="66"/>
      <c r="P49" s="66"/>
      <c r="Q49" s="66"/>
      <c r="R49" s="71"/>
      <c r="S49" s="69"/>
      <c r="T49" s="69"/>
      <c r="U49" s="69"/>
      <c r="V49" s="69"/>
      <c r="W49" s="66"/>
      <c r="X49" s="66"/>
      <c r="Y49" s="66"/>
      <c r="Z49" s="66"/>
      <c r="AA49" s="66"/>
      <c r="AB49" s="66"/>
      <c r="AC49" s="66"/>
      <c r="AQ49" s="71" t="s">
        <v>13</v>
      </c>
      <c r="AR49" s="69" t="str">
        <f>respPLE</f>
        <v>Alex Nali Ferreira</v>
      </c>
      <c r="AS49" s="69"/>
      <c r="AT49" s="69"/>
      <c r="AU49" s="69"/>
    </row>
    <row r="50" spans="2:47" x14ac:dyDescent="0.2">
      <c r="B50" s="63"/>
      <c r="C50" s="63"/>
      <c r="D50" s="63"/>
      <c r="E50" s="63"/>
      <c r="F50" s="63"/>
      <c r="N50" s="66"/>
      <c r="O50" s="66"/>
      <c r="P50" s="66"/>
      <c r="Q50" s="66"/>
      <c r="R50" s="71"/>
      <c r="S50" s="69"/>
      <c r="T50" s="69"/>
      <c r="U50" s="69"/>
      <c r="V50" s="69"/>
      <c r="W50" s="66"/>
      <c r="X50" s="66"/>
      <c r="Y50" s="66"/>
      <c r="Z50" s="66"/>
      <c r="AA50" s="66"/>
      <c r="AB50" s="66"/>
      <c r="AC50" s="66"/>
      <c r="AQ50" s="72" t="s">
        <v>14</v>
      </c>
      <c r="AR50" s="73" t="str">
        <f>creaPLE</f>
        <v>ES-039390/D</v>
      </c>
      <c r="AS50" s="73"/>
      <c r="AT50" s="73"/>
      <c r="AU50" s="73"/>
    </row>
    <row r="51" spans="2:47" x14ac:dyDescent="0.2">
      <c r="B51" s="63"/>
      <c r="C51" s="63"/>
      <c r="D51" s="63"/>
      <c r="E51" s="63"/>
      <c r="F51" s="63"/>
    </row>
    <row r="53" spans="2:47" x14ac:dyDescent="0.2">
      <c r="G53" s="5"/>
      <c r="H53" s="5"/>
      <c r="I53" s="5"/>
      <c r="J53" s="5"/>
    </row>
    <row r="54" spans="2:47" x14ac:dyDescent="0.2">
      <c r="G54" s="5"/>
      <c r="H54" s="5"/>
      <c r="I54" s="5"/>
      <c r="J54" s="5"/>
    </row>
    <row r="55" spans="2:47" x14ac:dyDescent="0.2">
      <c r="G55" s="5"/>
      <c r="H55" s="5"/>
      <c r="I55" s="5"/>
      <c r="J55" s="5"/>
    </row>
    <row r="56" spans="2:47" x14ac:dyDescent="0.2">
      <c r="G56" s="5"/>
      <c r="H56" s="5"/>
      <c r="I56" s="5"/>
      <c r="J56" s="5"/>
    </row>
    <row r="57" spans="2:47" x14ac:dyDescent="0.2">
      <c r="G57" s="5"/>
      <c r="H57" s="5"/>
      <c r="I57" s="5"/>
      <c r="J57" s="5"/>
    </row>
  </sheetData>
  <sheetProtection password="8574" sheet="1" objects="1" scenarios="1"/>
  <mergeCells count="78">
    <mergeCell ref="S50:V50"/>
    <mergeCell ref="AR50:AU50"/>
    <mergeCell ref="AU44:AX44"/>
    <mergeCell ref="AY44:BB44"/>
    <mergeCell ref="B48:M48"/>
    <mergeCell ref="B49:D49"/>
    <mergeCell ref="S49:V49"/>
    <mergeCell ref="AR49:AU49"/>
    <mergeCell ref="W44:Z44"/>
    <mergeCell ref="AA44:AD44"/>
    <mergeCell ref="AE44:AH44"/>
    <mergeCell ref="AI44:AL44"/>
    <mergeCell ref="AM44:AP44"/>
    <mergeCell ref="AQ44:AT44"/>
    <mergeCell ref="AI43:AL43"/>
    <mergeCell ref="AM43:AP43"/>
    <mergeCell ref="AQ43:AT43"/>
    <mergeCell ref="AU43:AX43"/>
    <mergeCell ref="AY43:BB43"/>
    <mergeCell ref="E44:F44"/>
    <mergeCell ref="G44:J44"/>
    <mergeCell ref="K44:N44"/>
    <mergeCell ref="O44:R44"/>
    <mergeCell ref="S44:V44"/>
    <mergeCell ref="AY42:BB42"/>
    <mergeCell ref="B43:C44"/>
    <mergeCell ref="E43:F43"/>
    <mergeCell ref="G43:J43"/>
    <mergeCell ref="K43:N43"/>
    <mergeCell ref="O43:R43"/>
    <mergeCell ref="S43:V43"/>
    <mergeCell ref="W43:Z43"/>
    <mergeCell ref="AA43:AD43"/>
    <mergeCell ref="AE43:AH43"/>
    <mergeCell ref="AA42:AD42"/>
    <mergeCell ref="AE42:AH42"/>
    <mergeCell ref="AI42:AL42"/>
    <mergeCell ref="AM42:AP42"/>
    <mergeCell ref="AQ42:AT42"/>
    <mergeCell ref="AU42:AX42"/>
    <mergeCell ref="E42:F42"/>
    <mergeCell ref="G42:J42"/>
    <mergeCell ref="K42:N42"/>
    <mergeCell ref="O42:R42"/>
    <mergeCell ref="S42:V42"/>
    <mergeCell ref="W42:Z42"/>
    <mergeCell ref="AE41:AH41"/>
    <mergeCell ref="AI41:AL41"/>
    <mergeCell ref="AM41:AP41"/>
    <mergeCell ref="AQ41:AT41"/>
    <mergeCell ref="AU41:AX41"/>
    <mergeCell ref="AY41:BB41"/>
    <mergeCell ref="AU40:AX40"/>
    <mergeCell ref="AY40:BB40"/>
    <mergeCell ref="B41:C42"/>
    <mergeCell ref="E41:F41"/>
    <mergeCell ref="G41:J41"/>
    <mergeCell ref="K41:N41"/>
    <mergeCell ref="O41:R41"/>
    <mergeCell ref="S41:V41"/>
    <mergeCell ref="W41:Z41"/>
    <mergeCell ref="AA41:AD41"/>
    <mergeCell ref="W40:Z40"/>
    <mergeCell ref="AA40:AD40"/>
    <mergeCell ref="AE40:AH40"/>
    <mergeCell ref="AI40:AL40"/>
    <mergeCell ref="AM40:AP40"/>
    <mergeCell ref="AQ40:AT40"/>
    <mergeCell ref="D20:V20"/>
    <mergeCell ref="AY20:BB20"/>
    <mergeCell ref="B31:B32"/>
    <mergeCell ref="C31:C32"/>
    <mergeCell ref="E32:BB32"/>
    <mergeCell ref="B40:C40"/>
    <mergeCell ref="G40:J40"/>
    <mergeCell ref="K40:N40"/>
    <mergeCell ref="O40:R40"/>
    <mergeCell ref="S40:V40"/>
  </mergeCells>
  <conditionalFormatting sqref="E1:BB1 E35:BB36 E38:BB38">
    <cfRule type="expression" dxfId="6" priority="7" stopIfTrue="1">
      <formula>INDEX(ValoresPorEvento,$B1,E$31)=0</formula>
    </cfRule>
  </conditionalFormatting>
  <conditionalFormatting sqref="G40:BB40">
    <cfRule type="expression" dxfId="5" priority="6" stopIfTrue="1">
      <formula>AND(G41=0,G43=1)</formula>
    </cfRule>
  </conditionalFormatting>
  <conditionalFormatting sqref="G41:BB41">
    <cfRule type="expression" dxfId="4" priority="5" stopIfTrue="1">
      <formula>AND(G41=0,G43=1)</formula>
    </cfRule>
  </conditionalFormatting>
  <conditionalFormatting sqref="G42:BB42">
    <cfRule type="expression" dxfId="3" priority="4" stopIfTrue="1">
      <formula>AND(G41=0,G43=1)</formula>
    </cfRule>
  </conditionalFormatting>
  <conditionalFormatting sqref="G43:BB43">
    <cfRule type="expression" dxfId="2" priority="3" stopIfTrue="1">
      <formula>AND(G41=0,G43=1)</formula>
    </cfRule>
  </conditionalFormatting>
  <conditionalFormatting sqref="G44:BB44">
    <cfRule type="expression" dxfId="1" priority="2" stopIfTrue="1">
      <formula>AND(G41=0,G43=1)</formula>
    </cfRule>
  </conditionalFormatting>
  <conditionalFormatting sqref="E37:BB37">
    <cfRule type="expression" dxfId="0" priority="1" stopIfTrue="1">
      <formula>INDEX(ValoresPorEvento,$B37,E$31)=0</formula>
    </cfRule>
  </conditionalFormatting>
  <dataValidations count="2">
    <dataValidation type="whole" allowBlank="1" showInputMessage="1" showErrorMessage="1" error="É permitido digitar em eventos que não sejam nulos, com número de período compatível com o número de meses exibido no cronograma. (Botão Adicionar Ano)" sqref="E35 E36:BB36 F34:BB35">
      <formula1>1</formula1>
      <formula2>IF(INDEX(ValoresPorEvento,$B34,E$31)=0,0,$BC$20)</formula2>
    </dataValidation>
    <dataValidation type="whole" allowBlank="1" showInputMessage="1" showErrorMessage="1" error="É permitido digitar em eventos que não sejam nulos, com número de período compatível com o número de meses exibido no cronograma. (Botão Adicionar Ano)" sqref="E1:BB1 E37:BB38">
      <formula1>1</formula1>
      <formula2>IF(INDEX(ValoresPorEvento,$B1,E$31)=0,0,$BC$20)</formula2>
    </dataValidation>
  </dataValidations>
  <pageMargins left="0.78740157480314965" right="0.78740157480314965" top="0.78740157480314965" bottom="0.78740157480314965" header="0.31496062992125984" footer="0.31496062992125984"/>
  <pageSetup paperSize="9" scale="65" fitToWidth="0" fitToHeight="0" pageOrder="overThenDown" orientation="landscape" horizontalDpi="4294967295" verticalDpi="4294967295" r:id="rId1"/>
  <headerFooter>
    <oddFooter>&amp;R&amp;P&amp;L27.477 v006   micro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6</vt:i4>
      </vt:variant>
    </vt:vector>
  </HeadingPairs>
  <TitlesOfParts>
    <vt:vector size="7" baseType="lpstr">
      <vt:lpstr>Cronograma</vt:lpstr>
      <vt:lpstr>Cronograma!Area_de_impressao</vt:lpstr>
      <vt:lpstr>Cronograma</vt:lpstr>
      <vt:lpstr>Cronograma.LinhaPadrão</vt:lpstr>
      <vt:lpstr>Cronograma.Padrão</vt:lpstr>
      <vt:lpstr>Cronograma.Períodos.LinhaPadrão</vt:lpstr>
      <vt:lpstr>Cronograma!Titulos_de_impressao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Planejamento</dc:creator>
  <cp:lastModifiedBy>Planejamento</cp:lastModifiedBy>
  <dcterms:created xsi:type="dcterms:W3CDTF">2019-07-04T18:04:02Z</dcterms:created>
  <dcterms:modified xsi:type="dcterms:W3CDTF">2019-07-04T18:04:40Z</dcterms:modified>
</cp:coreProperties>
</file>