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AMPLAIANÇÃO DO CREAS\LICITAÇÃO\ANEXOS\ANEXO IV\"/>
    </mc:Choice>
  </mc:AlternateContent>
  <bookViews>
    <workbookView xWindow="0" yWindow="0" windowWidth="20490" windowHeight="7155"/>
  </bookViews>
  <sheets>
    <sheet name="Preço" sheetId="1" r:id="rId1"/>
  </sheets>
  <externalReferences>
    <externalReference r:id="rId2"/>
  </externalReferences>
  <definedNames>
    <definedName name="_xlnm._FilterDatabase" localSheetId="0" hidden="1">Preço!$C$6:$H$124</definedName>
    <definedName name="_xlnm.Print_Area" localSheetId="0">Preço!$A$1:$J$127</definedName>
    <definedName name="MDC">[1]Memória!$A:$IV</definedName>
  </definedName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4" i="1" l="1"/>
  <c r="J123" i="1"/>
  <c r="J122" i="1"/>
  <c r="J121" i="1"/>
  <c r="J120" i="1"/>
  <c r="J119" i="1"/>
  <c r="J118" i="1"/>
  <c r="J115" i="1"/>
  <c r="J114" i="1"/>
  <c r="J113" i="1"/>
  <c r="J116" i="1" s="1"/>
  <c r="J110" i="1"/>
  <c r="J109" i="1"/>
  <c r="J108" i="1"/>
  <c r="J107" i="1"/>
  <c r="J106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104" i="1" s="1"/>
  <c r="J77" i="1"/>
  <c r="J76" i="1"/>
  <c r="J75" i="1"/>
  <c r="J74" i="1"/>
  <c r="J73" i="1"/>
  <c r="J72" i="1"/>
  <c r="J71" i="1"/>
  <c r="J78" i="1" s="1"/>
  <c r="J68" i="1"/>
  <c r="J67" i="1"/>
  <c r="J66" i="1"/>
  <c r="J65" i="1"/>
  <c r="J64" i="1"/>
  <c r="J63" i="1"/>
  <c r="J62" i="1"/>
  <c r="J69" i="1" s="1"/>
  <c r="J59" i="1"/>
  <c r="J58" i="1"/>
  <c r="J57" i="1"/>
  <c r="J56" i="1"/>
  <c r="J55" i="1"/>
  <c r="J52" i="1"/>
  <c r="J51" i="1"/>
  <c r="J50" i="1"/>
  <c r="J53" i="1" s="1"/>
  <c r="J47" i="1"/>
  <c r="J46" i="1"/>
  <c r="J45" i="1"/>
  <c r="J44" i="1"/>
  <c r="J48" i="1" s="1"/>
  <c r="J43" i="1"/>
  <c r="J40" i="1"/>
  <c r="J39" i="1"/>
  <c r="J38" i="1"/>
  <c r="J37" i="1"/>
  <c r="J36" i="1"/>
  <c r="J35" i="1"/>
  <c r="J34" i="1"/>
  <c r="J33" i="1"/>
  <c r="J32" i="1"/>
  <c r="J31" i="1"/>
  <c r="J30" i="1"/>
  <c r="J27" i="1"/>
  <c r="J26" i="1"/>
  <c r="J28" i="1" s="1"/>
  <c r="J25" i="1"/>
  <c r="J24" i="1"/>
  <c r="J21" i="1"/>
  <c r="J20" i="1"/>
  <c r="J19" i="1"/>
  <c r="J18" i="1"/>
  <c r="J22" i="1" s="1"/>
  <c r="J17" i="1"/>
  <c r="J14" i="1"/>
  <c r="J13" i="1"/>
  <c r="J12" i="1"/>
  <c r="J11" i="1"/>
  <c r="J10" i="1"/>
  <c r="J9" i="1"/>
  <c r="J8" i="1"/>
  <c r="J41" i="1"/>
  <c r="J60" i="1"/>
  <c r="J111" i="1"/>
  <c r="J15" i="1" l="1"/>
  <c r="J125" i="1"/>
  <c r="J126" i="1" s="1"/>
  <c r="H124" i="1" l="1"/>
  <c r="H123" i="1"/>
  <c r="H122" i="1"/>
  <c r="H121" i="1"/>
  <c r="H120" i="1"/>
  <c r="H119" i="1"/>
  <c r="H118" i="1"/>
  <c r="H115" i="1"/>
  <c r="H114" i="1"/>
  <c r="H113" i="1"/>
  <c r="H110" i="1"/>
  <c r="H109" i="1"/>
  <c r="H108" i="1"/>
  <c r="H107" i="1"/>
  <c r="H106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7" i="1"/>
  <c r="H76" i="1"/>
  <c r="H75" i="1"/>
  <c r="H74" i="1"/>
  <c r="H73" i="1"/>
  <c r="H72" i="1"/>
  <c r="H71" i="1"/>
  <c r="H68" i="1"/>
  <c r="H67" i="1"/>
  <c r="H66" i="1"/>
  <c r="H65" i="1"/>
  <c r="H64" i="1"/>
  <c r="H63" i="1"/>
  <c r="H62" i="1"/>
  <c r="H59" i="1"/>
  <c r="H58" i="1"/>
  <c r="H57" i="1"/>
  <c r="H56" i="1"/>
  <c r="H55" i="1"/>
  <c r="H52" i="1"/>
  <c r="H51" i="1"/>
  <c r="H50" i="1"/>
  <c r="H47" i="1"/>
  <c r="H46" i="1"/>
  <c r="H45" i="1"/>
  <c r="H44" i="1"/>
  <c r="H43" i="1"/>
  <c r="H40" i="1"/>
  <c r="H39" i="1"/>
  <c r="H38" i="1"/>
  <c r="H37" i="1"/>
  <c r="H36" i="1"/>
  <c r="H35" i="1"/>
  <c r="H34" i="1"/>
  <c r="H33" i="1"/>
  <c r="H32" i="1"/>
  <c r="H31" i="1"/>
  <c r="H30" i="1"/>
  <c r="H27" i="1"/>
  <c r="H26" i="1"/>
  <c r="H25" i="1"/>
  <c r="H24" i="1"/>
  <c r="H21" i="1"/>
  <c r="H20" i="1"/>
  <c r="H19" i="1"/>
  <c r="H18" i="1"/>
  <c r="H17" i="1"/>
  <c r="H14" i="1"/>
  <c r="H13" i="1"/>
  <c r="H12" i="1"/>
  <c r="H11" i="1"/>
  <c r="H10" i="1"/>
  <c r="H9" i="1"/>
  <c r="H8" i="1"/>
  <c r="H111" i="1" l="1"/>
  <c r="H41" i="1"/>
  <c r="H53" i="1"/>
  <c r="H69" i="1"/>
  <c r="H78" i="1"/>
  <c r="H48" i="1"/>
  <c r="H60" i="1"/>
  <c r="H104" i="1"/>
  <c r="H116" i="1"/>
  <c r="H15" i="1"/>
  <c r="H125" i="1"/>
  <c r="H22" i="1"/>
  <c r="H28" i="1"/>
  <c r="H126" i="1" l="1"/>
</calcChain>
</file>

<file path=xl/sharedStrings.xml><?xml version="1.0" encoding="utf-8"?>
<sst xmlns="http://schemas.openxmlformats.org/spreadsheetml/2006/main" count="620" uniqueCount="333">
  <si>
    <t xml:space="preserve">ESTADO DO ESPÍRITO SANTO
PREFEITURA MUNICIPAL DE CONCEIÇÃO DO CASTELO
CNPJ: 27.165.570/0001-98
Secretaria de obras e serviços urbanos
</t>
  </si>
  <si>
    <t>NÃO IMPRIMIR ESSAS
 COLUNAS</t>
  </si>
  <si>
    <t>PROPONENTE:</t>
  </si>
  <si>
    <t>Prefeitura Municipal de Conceição do Castelo - ES</t>
  </si>
  <si>
    <t>BDI:</t>
  </si>
  <si>
    <t>OBRA:</t>
  </si>
  <si>
    <t>Contratação de empresa especializada para Ampliação do Cras e Creas do Município de Conceição do Castelo.</t>
  </si>
  <si>
    <t>Leis Sociais:</t>
  </si>
  <si>
    <t>89,54%(h)</t>
  </si>
  <si>
    <t>CONTRATO:</t>
  </si>
  <si>
    <t>Referências: IOPES / SINAPI / Composições de Preços / Pesquisas de Mercado</t>
  </si>
  <si>
    <t>Data Base:</t>
  </si>
  <si>
    <t>IOPES/SET.2018  SINAPI/MAR.2019</t>
  </si>
  <si>
    <t>ITEM</t>
  </si>
  <si>
    <t>REFERÊNCIA</t>
  </si>
  <si>
    <t>DESCRIÇÃO</t>
  </si>
  <si>
    <t>UNID.</t>
  </si>
  <si>
    <t>QUANT.</t>
  </si>
  <si>
    <t>PREÇO ADOTADO</t>
  </si>
  <si>
    <t>PREÇO
REFERÊNCIA</t>
  </si>
  <si>
    <t>= OU &lt;</t>
  </si>
  <si>
    <t>ORGÃO</t>
  </si>
  <si>
    <t>CÓDIGO</t>
  </si>
  <si>
    <t>SERVIÇOS PRELIMINARES</t>
  </si>
  <si>
    <t>01.01</t>
  </si>
  <si>
    <t>SINAPI</t>
  </si>
  <si>
    <t>74209/001</t>
  </si>
  <si>
    <t>Placa de obra em chapa de aco galvanizado</t>
  </si>
  <si>
    <t>m2</t>
  </si>
  <si>
    <t>SIM</t>
  </si>
  <si>
    <t>01.02</t>
  </si>
  <si>
    <t>IOPES</t>
  </si>
  <si>
    <t>010222</t>
  </si>
  <si>
    <t>Demolição de elementos vazados cerâmicos ou de concreto</t>
  </si>
  <si>
    <t>01.03</t>
  </si>
  <si>
    <t>030101</t>
  </si>
  <si>
    <t>Escavação manual em material de 1a. categoria, até 1.50 m de profundidade</t>
  </si>
  <si>
    <t>m3</t>
  </si>
  <si>
    <t>01.04</t>
  </si>
  <si>
    <t>96385</t>
  </si>
  <si>
    <t>EXECUÇÃO E COMPACTAÇÃO DE ATERRO COM SOLO PREDOMINANTEMENTE ARGILOSO - EXCLUSIVE ESCAVAÇÃO, CARGA E TRANSPORTE E SOLO. AF_09/2017</t>
  </si>
  <si>
    <t>01.05</t>
  </si>
  <si>
    <t>72900</t>
  </si>
  <si>
    <t>Transporte de entulho com caminhao basculante 6 m3, rodovia pavimentada, dmt 0,5 a 1,0 km</t>
  </si>
  <si>
    <t>01.06</t>
  </si>
  <si>
    <t>72898</t>
  </si>
  <si>
    <t>Carga e descarga mecanizadas de entulho em caminhao basculante 6 m3</t>
  </si>
  <si>
    <t>01.07</t>
  </si>
  <si>
    <t>5622</t>
  </si>
  <si>
    <t>Regularizacao e compactacao manual de terreno com soquete</t>
  </si>
  <si>
    <t>Subtotal</t>
  </si>
  <si>
    <t>ESTRUTURA</t>
  </si>
  <si>
    <t>02.01</t>
  </si>
  <si>
    <t>040245</t>
  </si>
  <si>
    <t>Fornecimento, dobragem e colocação em fôrma, de armadura CA-50 A grossa diâmetro de 12.5 a 25.0 mm</t>
  </si>
  <si>
    <t>kg</t>
  </si>
  <si>
    <t>02.02</t>
  </si>
  <si>
    <t>040246</t>
  </si>
  <si>
    <t>Fornecimento, dobragem e colocação em fôrma, de armadura CA-60 B fina, diâmetro de 4.0 a 7.0mm</t>
  </si>
  <si>
    <t>02.03</t>
  </si>
  <si>
    <t>94965</t>
  </si>
  <si>
    <t>CONCRETO FCK = 25MPA, TRAÇO 1:2,3:2,7 (CIMENTO/ AREIA MÉDIA/ BRITA 1) - PREPARO MECÂNICO COM BETONEIRA 400 L. AF_07/2016</t>
  </si>
  <si>
    <t>02.04</t>
  </si>
  <si>
    <t>74157/004</t>
  </si>
  <si>
    <t>LANCAMENTO/APLICACAO MANUAL DE CONCRETO EM FUNDACOES</t>
  </si>
  <si>
    <t>02.05</t>
  </si>
  <si>
    <t>040206</t>
  </si>
  <si>
    <t>Fôrma de tábua de madeira de 2.5 x 30.0 cm para fundações, levando-se em conta a utilização 5 vezes (incluido o material, corte, montagem, escoramento e desforma)</t>
  </si>
  <si>
    <t>PAREDES E PAINÉIS</t>
  </si>
  <si>
    <t xml:space="preserve"> </t>
  </si>
  <si>
    <t>03.01</t>
  </si>
  <si>
    <t>050301</t>
  </si>
  <si>
    <t>Verga/contraverga reta de concreto armado 10 x 5 cm, Fck = 15 MPa, inclusive forma, armação e desforma</t>
  </si>
  <si>
    <t>m</t>
  </si>
  <si>
    <t>03.02</t>
  </si>
  <si>
    <t>87489</t>
  </si>
  <si>
    <t>Alvenaria de vedação de blocos cerâmicos furados na vertical de 9x19x39cm (espessura 9cm) de paredes com área líquida maior ou igual a 6m² com vãos e argamassa de assentamento com preparo em betoneira. af_06/20</t>
  </si>
  <si>
    <t>03.03</t>
  </si>
  <si>
    <t>87449</t>
  </si>
  <si>
    <t>Alvenaria de vedação de blocos vazados de concreto de 14x19x39cm (espessura 14cm) de paredes com área líquida menor que 5m² sem vãos e argamassa de assentamento com preparo em betoneira. af_06/2014_p</t>
  </si>
  <si>
    <t>03.04</t>
  </si>
  <si>
    <t>73937/001</t>
  </si>
  <si>
    <t>Cobogo de concreto (elemento vazado), 7x50x50cm, assentado com argamassa traco 1:4 (cimento e areia)</t>
  </si>
  <si>
    <t>ESQUADRIAS</t>
  </si>
  <si>
    <t>04.01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</si>
  <si>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</si>
  <si>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un</t>
  </si>
  <si>
    <t>04.02</t>
  </si>
  <si>
    <t>PORTA DE MADEIRA PARA VERNIZ, SEMI-OCA (LEVE OU MÉDIA), 90X210CM, ESPESSURA DE 3,5CM, INCLUSO DOBRADIÇAS - FORNECIMENTO E INSTALAÇÃO. AF_08/2015</t>
  </si>
  <si>
    <t>04.03</t>
  </si>
  <si>
    <t>Portão de ferro de abrir em barra chata, inclusive chumbamento</t>
  </si>
  <si>
    <t>04.04</t>
  </si>
  <si>
    <t>FECHADURA DE EMBUTIR COM CILINDRO, EXTERNA, COMPLETA, ACABAMENTO PADRÃO POPULAR, INCLUSO EXECUÇÃO DE FURO - FORNECIMENTO E INSTALAÇÃO. AF_08/2015</t>
  </si>
  <si>
    <t>04.05</t>
  </si>
  <si>
    <t>CPU</t>
  </si>
  <si>
    <t>16</t>
  </si>
  <si>
    <t>BARRA DE APOIO RETA, EM AÇO INOX POLIDO, COMPRIMENTO 80CM, DIÂMETRO MINIMO 3CM - FORNECIMENTO E INTALAÇÃO</t>
  </si>
  <si>
    <t>und</t>
  </si>
  <si>
    <t>04.06</t>
  </si>
  <si>
    <t>84862</t>
  </si>
  <si>
    <t>Guarda-corpo com corrimao em tubo de aco galvanizado 1 1/2"</t>
  </si>
  <si>
    <t>04.07</t>
  </si>
  <si>
    <t>74072/003</t>
  </si>
  <si>
    <t>Corrimao em tubo aco galvanizado 1 1/4" com bracadeira</t>
  </si>
  <si>
    <t>04.08</t>
  </si>
  <si>
    <t>94559</t>
  </si>
  <si>
    <t>JANELA DE AÇO BASCULANTE, FIXAÇÃO COM ARGAMASSA, SEM VIDROS, PADRONIZADA. AF_07/2016</t>
  </si>
  <si>
    <t>04.09</t>
  </si>
  <si>
    <t>72117</t>
  </si>
  <si>
    <t>Vidro liso comum transparente, espessura 4mm</t>
  </si>
  <si>
    <t>04.10</t>
  </si>
  <si>
    <t>73932/001</t>
  </si>
  <si>
    <t>Grade de ferro em barra chata 3/16"</t>
  </si>
  <si>
    <t>04.11</t>
  </si>
  <si>
    <t>15</t>
  </si>
  <si>
    <t xml:space="preserve">Brise  em aluminio BRANCO dimensões 5,00m x 2,45m,  travessas verticais em cg 012. diaganoais  e travessas horizontais veneziana VZ 060, devidamente fixada. </t>
  </si>
  <si>
    <t>m²</t>
  </si>
  <si>
    <t>COBERTURA</t>
  </si>
  <si>
    <t>05.01</t>
  </si>
  <si>
    <t>090102</t>
  </si>
  <si>
    <t>Estrutura de madeira de lei tipo Paraju, peroba mica, angelim pedra ou equivalente para telhado de telha ondulada de fibrocimento esp. 6mm, com pontaletes e caibros, inclusive tratamento com cupinicida, exclusive telhas</t>
  </si>
  <si>
    <t>05.02</t>
  </si>
  <si>
    <t>94218</t>
  </si>
  <si>
    <t>TELHAMENTO COM TELHA ESTRUTURAL DE FIBROCIMENTO E= 6 MM, COM ATÉ 2 ÁGUAS, INCLUSO IÇAMENTO. AF_06/2016</t>
  </si>
  <si>
    <t>05.03</t>
  </si>
  <si>
    <t>94450</t>
  </si>
  <si>
    <t>RUFO EM FIBROCIMENTO PARA TELHA ONDULADA E = 6 MM, ABA DE 26 CM, INCLUSO TRANSPORTE VERTICAL. AF_06/2016</t>
  </si>
  <si>
    <t>05.04</t>
  </si>
  <si>
    <t>090305</t>
  </si>
  <si>
    <t>Calha de concreto armado Fck=15 MPa em "U" nas dimensões de 38 x 56 cm conforme detalhes em projeto</t>
  </si>
  <si>
    <t>05.05</t>
  </si>
  <si>
    <t>10</t>
  </si>
  <si>
    <t xml:space="preserve">Cobertura - com estrutura em aço galvanizado com pintura automotiva e policarbonato alveolar - medidas e  estrutura conforme projeto enviado. Fornecimento e Instalação.      </t>
  </si>
  <si>
    <t>TETOS E FORROS</t>
  </si>
  <si>
    <t>06.01</t>
  </si>
  <si>
    <t>73986/001</t>
  </si>
  <si>
    <t>Forro de gesso em placas 60x60cm, espessura 1,2cm, inclusive fixacao com arame</t>
  </si>
  <si>
    <t>06.02</t>
  </si>
  <si>
    <t>88494</t>
  </si>
  <si>
    <t>Aplicação e lixamento de massa látex em teto, uma demão. af_06/2014</t>
  </si>
  <si>
    <t>06.03</t>
  </si>
  <si>
    <t>88488</t>
  </si>
  <si>
    <t>Aplicação manual de pintura com tinta látex acrílica em teto, duas demãos. af_06/2014</t>
  </si>
  <si>
    <t>REVESTIMENTO DE PAREDE</t>
  </si>
  <si>
    <t>07.01</t>
  </si>
  <si>
    <t>87879</t>
  </si>
  <si>
    <t>Chapisco aplicado tanto em pilares e vigas de concreto como em alvenarias de paredes internas, com colher de pedreiro. argamassa traço 1:3 com preparo em betoneira 400l. af_06/2014</t>
  </si>
  <si>
    <t>07.02</t>
  </si>
  <si>
    <t>87899</t>
  </si>
  <si>
    <t>Chapisco aplicado tanto em pilares e vigas de concreto como em alvenaria de fachada com presença de vãos, com rolo para textura acrílica. argamassa traço 1:4 e emulsão polimérica (adesivo) com preparo manual. af_06/2014</t>
  </si>
  <si>
    <t>07.03</t>
  </si>
  <si>
    <t>87529</t>
  </si>
  <si>
    <t>Massa única, para recebimento de pintura, em argamassa traço 1:2:8, preparo mecânico com betoneira 400l, aplicada manualmente em faces internas de paredes de ambientes com área entre 5m2 e 10m2, espessura de 20mm, com execução de taliscas. af_06/2014</t>
  </si>
  <si>
    <t>07.04</t>
  </si>
  <si>
    <t>87535</t>
  </si>
  <si>
    <t>Emboço, para recebimento de cerâmica, em argamassa traço 1:2:8, preparo mecânico com betoneira 400l, aplicado manualmente em faces internasde paredes de ambientes com área maior que 10m2, espessura de 20mm, com execução de taliscas. af_06/2014</t>
  </si>
  <si>
    <t>07.05</t>
  </si>
  <si>
    <t>87273</t>
  </si>
  <si>
    <t>Revestimento cerâmico para paredes internas com placas tipo grês ou semi-grês de dimensões 33x45 cm aplicadas em ambientes de área entre 5 m² e 10 m² na altura inteira das paredes. af_06/2014</t>
  </si>
  <si>
    <t>PISOS INTERNOS E EXTERNOS</t>
  </si>
  <si>
    <t>08.01</t>
  </si>
  <si>
    <t>87620</t>
  </si>
  <si>
    <t>Contrapiso em argamassa traço 1:4 (cimento e areia), preparo mecânicocom betoneira 400 l, aplicado em áreas secas menores que 10m2 sobre laje, aderido, espessura 2cm, acabamento não reforçado. af_06/2014</t>
  </si>
  <si>
    <t>08.02</t>
  </si>
  <si>
    <t>130112</t>
  </si>
  <si>
    <t>Lastro de concreto não estrutural, espessura de 6 cm</t>
  </si>
  <si>
    <t>08.03</t>
  </si>
  <si>
    <t>87257</t>
  </si>
  <si>
    <t>Revestimento cerâmico para piso com placas tipo grês de dimensões 60x60 cm aplicada em ambientes de área maior que 10 m2. af_06/2014</t>
  </si>
  <si>
    <t>08.04</t>
  </si>
  <si>
    <t>94990</t>
  </si>
  <si>
    <t>EXECUÇÃO DE PASSEIO (CALÇADA) OU PISO DE CONCRETO COM CONCRETO MOLDADO IN LOCO, FEITO EM OBRA, ACABAMENTO CONVENCIONAL, NÃO ARMADO. AF_07/2016</t>
  </si>
  <si>
    <t>08.05</t>
  </si>
  <si>
    <t>09</t>
  </si>
  <si>
    <t>Grama sintética verde 13 mm - Fornecimento e instalação</t>
  </si>
  <si>
    <t>NÃO</t>
  </si>
  <si>
    <t>08.06</t>
  </si>
  <si>
    <t>98695</t>
  </si>
  <si>
    <t>SOLEIRA EM MÁRMORE, LARGURA 15 CM, ESPESSURA 2,0 CM. AF_06/2018</t>
  </si>
  <si>
    <t>08.07</t>
  </si>
  <si>
    <t>88650</t>
  </si>
  <si>
    <t>Rodapé cerâmico de 7cm de altura com placas tipo grês de dimensões 60x60cm. af_06/2014</t>
  </si>
  <si>
    <t>APARELHOS HIDROSANITÁRIOS</t>
  </si>
  <si>
    <t>09.01</t>
  </si>
  <si>
    <t>86888</t>
  </si>
  <si>
    <t>Vaso sanitário sifonado com caixa acoplada louça branca - padrão médio- fornecimento e instalação. af_12/2013_p</t>
  </si>
  <si>
    <t>09.02</t>
  </si>
  <si>
    <t>86936</t>
  </si>
  <si>
    <t>Cuba de embutir de aço inoxidável média, incluso válvula tipo americana e sifão tipo garrafa em metal cromado - fornecimento e instalação. af_12/2013</t>
  </si>
  <si>
    <t>09.03</t>
  </si>
  <si>
    <t>86909</t>
  </si>
  <si>
    <t>Torneira cromada tubo móvel, de mesa, 1/2" ou 3/4", para pia de cozinha, padrão alto - fornecimento e instalação. af_12/2013</t>
  </si>
  <si>
    <t>09.04</t>
  </si>
  <si>
    <t>170220</t>
  </si>
  <si>
    <t>Bancada de granito com espessura de 2 cm</t>
  </si>
  <si>
    <t>09.05</t>
  </si>
  <si>
    <t>170111</t>
  </si>
  <si>
    <t>Papeleira de louça branca, 15x15cm, marcas de referência Deca, Celite ou Ideal Standard.</t>
  </si>
  <si>
    <t>09.06</t>
  </si>
  <si>
    <t>170131</t>
  </si>
  <si>
    <t>Lavatório de louça branca com coluna suspensa - ref L51 + CS 1v, cor branca, inclusive sifão, válvula e engates cromados, exclusive torneira, para PNE</t>
  </si>
  <si>
    <t>09.07</t>
  </si>
  <si>
    <t>86906</t>
  </si>
  <si>
    <t>Torneira cromada de mesa, 1/2" ou 3/4", para lavatório, padrão popular- fornecimento e instalação. af_12/2013</t>
  </si>
  <si>
    <t>INSTALAÇÕES ELÉTRICAS</t>
  </si>
  <si>
    <t>10.01</t>
  </si>
  <si>
    <t>74131/005</t>
  </si>
  <si>
    <t>Quadro de distribuicao de energia de embutir, em chapa metalica, para24 disjuntores termomagneticos monopolares, com barramento trifasico eneutro, fornecimento e instalacao</t>
  </si>
  <si>
    <t>10.02</t>
  </si>
  <si>
    <t>151338</t>
  </si>
  <si>
    <t>Disjuntor unipolar 10A, Norma DIN</t>
  </si>
  <si>
    <t>10.03</t>
  </si>
  <si>
    <t>151303</t>
  </si>
  <si>
    <t>Disjuntor monopolar 25 A - Norma DIN</t>
  </si>
  <si>
    <t>10.04</t>
  </si>
  <si>
    <t>151301</t>
  </si>
  <si>
    <t>Disjuntor monopolar 16 A - Norma DIN</t>
  </si>
  <si>
    <t>10.05</t>
  </si>
  <si>
    <t>151302</t>
  </si>
  <si>
    <t>Disjuntor monopolar 20 A - Norma DIN</t>
  </si>
  <si>
    <t>10.06</t>
  </si>
  <si>
    <t>151316</t>
  </si>
  <si>
    <t>Disjuntor tripolar de 70A - Norma DIN</t>
  </si>
  <si>
    <t>10.07</t>
  </si>
  <si>
    <t>01</t>
  </si>
  <si>
    <t>DISPOSITIVO DR TETRAPOLAR 80A 30MA - FORNECIMENTO E INSTALAÇÃO</t>
  </si>
  <si>
    <t>10.08</t>
  </si>
  <si>
    <t>02</t>
  </si>
  <si>
    <t>DISPOSITIVO DE PROTEÇÃO CONTRA SURTO DPS 12KA 275V - FORNECIMENTO E INSTALAÇÃO</t>
  </si>
  <si>
    <t xml:space="preserve"> und</t>
  </si>
  <si>
    <t>10.09</t>
  </si>
  <si>
    <t>92022</t>
  </si>
  <si>
    <t>INTERRUPTOR SIMPLES (1 MÓDULO) COM 1 TOMADA DE EMBUTIR 2P+T 10 A, SEM SUPORTE E SEM PLACA - FORNECIMENTO E INSTALAÇÃO. AF_12/2015</t>
  </si>
  <si>
    <t>10.10</t>
  </si>
  <si>
    <t>180217</t>
  </si>
  <si>
    <t>Espelho para caixa estampada 4 x 2"</t>
  </si>
  <si>
    <t>10.11</t>
  </si>
  <si>
    <t>92025</t>
  </si>
  <si>
    <t>INTERRUPTOR SIMPLES (1 MÓDULO) COM 2 TOMADAS DE EMBUTIR 2P+T 10 A, INCLUINDO SUPORTE E PLACA - FORNECIMENTO E INSTALAÇÃO. AF_12/2015</t>
  </si>
  <si>
    <t>10.12</t>
  </si>
  <si>
    <t>03</t>
  </si>
  <si>
    <t>INTERRUPTOR PARALELO ("THREE WAY") TRES SECÇÕES - FORNECIMENTO E INSTALAÇÃO</t>
  </si>
  <si>
    <t>04</t>
  </si>
  <si>
    <t>Lampada LED 12W quadrada 17x17 embutir LUZ BRANCA -  FORNECIMENTO E INSTALAÇÃO</t>
  </si>
  <si>
    <t>10.14</t>
  </si>
  <si>
    <t>05</t>
  </si>
  <si>
    <t>Arandela Externa dois fachos de luz quadrada LUZ BRANCA FRIA com lampada LED 7W - FORNECIMENTO E INSTALAÇÃO</t>
  </si>
  <si>
    <t>10.15</t>
  </si>
  <si>
    <t>91996</t>
  </si>
  <si>
    <t>TOMADA MÉDIA DE EMBUTIR (1 MÓDULO), 2P+T 10 A, INCLUINDO SUPORTE E PLACA - FORNECIMENTO E INSTALAÇÃO. AF_12/2015</t>
  </si>
  <si>
    <t>10.16</t>
  </si>
  <si>
    <t>91940</t>
  </si>
  <si>
    <t>CAIXA RETANGULAR 4" X 2" MÉDIA (1,30 M DO PISO), PVC, INSTALADA EM PAREDE - FORNECIMENTO E INSTALAÇÃO. AF_12/2015</t>
  </si>
  <si>
    <t>10.17</t>
  </si>
  <si>
    <t>91997</t>
  </si>
  <si>
    <t>TOMADA MÉDIA DE EMBUTIR (1 MÓDULO), 2P+T 20 A, INCLUINDO SUPORTE E PLACA - FORNECIMENTO E INSTALAÇÃO. AF_12/2015</t>
  </si>
  <si>
    <t>10.18</t>
  </si>
  <si>
    <t>91842</t>
  </si>
  <si>
    <t>ELETRODUTO FLEXÍVEL CORRUGADO, PVC, DN 20 MM (1/2"), PARA CIRCUITOS TERMINAIS, INSTALADO EM LAJE - FORNECIMENTO E INSTALAÇÃO. AF_12/2015</t>
  </si>
  <si>
    <t>10.19</t>
  </si>
  <si>
    <t>91924</t>
  </si>
  <si>
    <t>CABO DE COBRE FLEXÍVEL ISOLADO, 1,5 MM², ANTI-CHAMA 450/750 V, PARA CIRCUITOS TERMINAIS - FORNECIMENTO E INSTALAÇÃO. AF_12/2015</t>
  </si>
  <si>
    <t>10.20</t>
  </si>
  <si>
    <t>91926</t>
  </si>
  <si>
    <t>CABO DE COBRE FLEXÍVEL ISOLADO, 2,5 MM², ANTI-CHAMA 450/750 V, PARA CIRCUITOS TERMINAIS - FORNECIMENTO E INSTALAÇÃO. AF_12/2015</t>
  </si>
  <si>
    <t>10.21</t>
  </si>
  <si>
    <t>91928</t>
  </si>
  <si>
    <t>CABO DE COBRE FLEXÍVEL ISOLADO, 4 MM², ANTI-CHAMA 450/750 V, PARA CIRCUITOS TERMINAIS - FORNECIMENTO E INSTALAÇÃO. AF_12/2015</t>
  </si>
  <si>
    <t>10.22</t>
  </si>
  <si>
    <t>73782/005</t>
  </si>
  <si>
    <t>Terminal a pressao reforcado para conexao de cabo de cobre a barra, cabo 16 e 25mm2 - fornecimento e instalacao</t>
  </si>
  <si>
    <t>10.23</t>
  </si>
  <si>
    <t>160317</t>
  </si>
  <si>
    <t>Cabo de cobre nú 50mm2, ref. TEL 5750, marca de referência Termotécnica ou equivalente</t>
  </si>
  <si>
    <t>10.24</t>
  </si>
  <si>
    <t>96985</t>
  </si>
  <si>
    <t>HASTE DE ATERRAMENTO 5/8 PARA SPDA - FORNECIMENTO E INSTALAÇÃO. AF_12/2017</t>
  </si>
  <si>
    <t>INSTALAÇÕES HIDROSANITÁRIOS</t>
  </si>
  <si>
    <t>11.01</t>
  </si>
  <si>
    <t>140701</t>
  </si>
  <si>
    <t>Ponto de água fria (lavatório, tanque, pia de cozinha, etc...)</t>
  </si>
  <si>
    <t>pt</t>
  </si>
  <si>
    <t>11.02</t>
  </si>
  <si>
    <t>140702</t>
  </si>
  <si>
    <t>Ponto com registro de pressão (chuveiro, caixa de descarga, etc...)</t>
  </si>
  <si>
    <t>11.03</t>
  </si>
  <si>
    <t>140705</t>
  </si>
  <si>
    <t>Ponto para esgoto primário (vaso sanitário)</t>
  </si>
  <si>
    <t>11.04</t>
  </si>
  <si>
    <t>140706</t>
  </si>
  <si>
    <t>Ponto para esgoto secundário (pia, lavatório, mictório, tanque, bidê, etc...)</t>
  </si>
  <si>
    <t>11.05</t>
  </si>
  <si>
    <t>140708</t>
  </si>
  <si>
    <t>Ponto para ralo sifonado, inclusive ralo sifonado 100 x 40 mm c/ grelha em pvc</t>
  </si>
  <si>
    <t>PINTURA</t>
  </si>
  <si>
    <t/>
  </si>
  <si>
    <t>12.01</t>
  </si>
  <si>
    <t>88497</t>
  </si>
  <si>
    <t>Aplicação e lixamento de massa látex em paredes, duas demãos. af_06/2014</t>
  </si>
  <si>
    <t>12.02</t>
  </si>
  <si>
    <t>190211</t>
  </si>
  <si>
    <t>Pintura com tinta PVA, sobre concreto ou bloco de concreto, a duas demãos, marcas de referência Suvinil, Coral ou Metalatex</t>
  </si>
  <si>
    <t>12.03</t>
  </si>
  <si>
    <t>190302</t>
  </si>
  <si>
    <t>Pintura com tinta esmalte sintético, marcas de referência Suvinil, Coral ou Metalatex, inclusive fundo branco nivelador, em madeira, a duas demãos</t>
  </si>
  <si>
    <t>Outros serviços</t>
  </si>
  <si>
    <t>13.01</t>
  </si>
  <si>
    <t>11</t>
  </si>
  <si>
    <t>Kit Playground com Escorregador, Carrossel, Gangorra e Balanço - Fornecimento e instalação</t>
  </si>
  <si>
    <t>13.02</t>
  </si>
  <si>
    <t>12</t>
  </si>
  <si>
    <t xml:space="preserve"> Gradil Nylofor Pintura eletrostática dupla malha 5x20mm Altura 2.03 x 2.50. Painel Nylofor branco PD. Postes base chumbada 2.60 branco PD. Fornecimento e instalação de painel e postes  . Incluse portões de correr com requadro
</t>
  </si>
  <si>
    <t>13.03</t>
  </si>
  <si>
    <t>83635</t>
  </si>
  <si>
    <t>Extintor incendio tp po quimico 6kg - fornecimento e instalacao</t>
  </si>
  <si>
    <t>13.04</t>
  </si>
  <si>
    <t>160612</t>
  </si>
  <si>
    <t>Placa de sinalização de segurança CODIGO 14 - 315/158(NBR 13.434); CÓDIGO S3(NT 14/2010-ES) ("SAIDA DE EMERGÊNCIA" - seta vertical)</t>
  </si>
  <si>
    <t>13.05</t>
  </si>
  <si>
    <t>13</t>
  </si>
  <si>
    <t>BLOCO AUTONOMO BIVOLT LED 960 LUMENS C/ BATERIA  -  FORNECIMENTO E INSTALAÇÃO</t>
  </si>
  <si>
    <t>13.06</t>
  </si>
  <si>
    <t>14</t>
  </si>
  <si>
    <t>Luz De Emergência De Paredecom 30 Leds De Alto Brilho  -  FORNECIMENTO E INSTALAÇÃO</t>
  </si>
  <si>
    <t>13.07</t>
  </si>
  <si>
    <t>98509</t>
  </si>
  <si>
    <t>PLANTIO DE ARBUSTO OU CERCA VIVA. AF_05/2018</t>
  </si>
  <si>
    <t>Valor Total</t>
  </si>
  <si>
    <t>ALEX NALI FERREIRA
Engenheiro Civil
CREA ES-039390/D</t>
  </si>
  <si>
    <t xml:space="preserve">  PREÇO TOTAL</t>
  </si>
  <si>
    <t>PROPOSTA DA EMPRESA</t>
  </si>
  <si>
    <t>PREÇO</t>
  </si>
  <si>
    <t>PREÇO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</si>
</sst>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416]mmmm/yyyy;@"/>
    <numFmt numFmtId="165" formatCode="00\ "/>
    <numFmt numFmtId="166" formatCode="_-* #,##0.00_-;\-* #,##0.00_-;_-* \-??_-;_-@_-"/>
  </numFmts>
  <fonts count="11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name val="Arial"/>
      <family val="2"/>
    </font>
    <font>
      <b/>
      <sz val="12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</cellStyleXfs>
  <cellXfs count="171">
    <xf numFmtId="0" fontId="0" fillId="0" borderId="0" xfId="0"/>
    <xf numFmtId="0" fontId="2" fillId="0" borderId="0" xfId="0" applyNumberFormat="1" applyFont="1" applyAlignment="1" applyProtection="1">
      <alignment vertical="center"/>
    </xf>
    <xf numFmtId="0" fontId="3" fillId="0" borderId="1" xfId="0" applyNumberFormat="1" applyFont="1" applyBorder="1" applyAlignment="1" applyProtection="1">
      <alignment horizontal="center" vertical="center" wrapText="1"/>
    </xf>
    <xf numFmtId="0" fontId="3" fillId="0" borderId="2" xfId="0" applyNumberFormat="1" applyFont="1" applyBorder="1" applyAlignment="1" applyProtection="1">
      <alignment horizontal="center" vertical="center"/>
    </xf>
    <xf numFmtId="0" fontId="4" fillId="0" borderId="0" xfId="0" applyNumberFormat="1" applyFont="1" applyAlignment="1" applyProtection="1">
      <alignment vertical="center"/>
    </xf>
    <xf numFmtId="0" fontId="3" fillId="0" borderId="4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/>
    </xf>
    <xf numFmtId="10" fontId="5" fillId="2" borderId="3" xfId="0" applyNumberFormat="1" applyFont="1" applyFill="1" applyBorder="1" applyAlignment="1" applyProtection="1">
      <alignment horizontal="left" vertical="center"/>
      <protection locked="0"/>
    </xf>
    <xf numFmtId="0" fontId="3" fillId="0" borderId="6" xfId="0" applyNumberFormat="1" applyFont="1" applyBorder="1" applyAlignment="1" applyProtection="1">
      <alignment horizontal="center" vertical="center"/>
    </xf>
    <xf numFmtId="0" fontId="3" fillId="0" borderId="7" xfId="0" applyNumberFormat="1" applyFont="1" applyBorder="1" applyAlignment="1" applyProtection="1">
      <alignment horizontal="center" vertical="center"/>
    </xf>
    <xf numFmtId="49" fontId="4" fillId="2" borderId="3" xfId="0" applyNumberFormat="1" applyFont="1" applyFill="1" applyBorder="1" applyAlignment="1" applyProtection="1">
      <alignment horizontal="left" vertical="center"/>
      <protection locked="0"/>
    </xf>
    <xf numFmtId="0" fontId="4" fillId="3" borderId="0" xfId="0" applyNumberFormat="1" applyFont="1" applyFill="1" applyAlignment="1" applyProtection="1">
      <alignment vertical="center"/>
    </xf>
    <xf numFmtId="43" fontId="4" fillId="2" borderId="3" xfId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43" fontId="4" fillId="0" borderId="5" xfId="1" applyFont="1" applyFill="1" applyBorder="1" applyAlignment="1" applyProtection="1">
      <alignment horizontal="center" vertical="center" wrapText="1"/>
    </xf>
    <xf numFmtId="43" fontId="4" fillId="3" borderId="3" xfId="1" applyFont="1" applyFill="1" applyBorder="1" applyAlignment="1" applyProtection="1">
      <alignment horizontal="center" vertical="center" wrapText="1"/>
    </xf>
    <xf numFmtId="43" fontId="4" fillId="4" borderId="3" xfId="1" quotePrefix="1" applyFont="1" applyFill="1" applyBorder="1" applyAlignment="1" applyProtection="1">
      <alignment horizontal="center" vertical="center" wrapText="1"/>
    </xf>
    <xf numFmtId="0" fontId="4" fillId="0" borderId="0" xfId="0" applyNumberFormat="1" applyFont="1" applyAlignment="1" applyProtection="1">
      <alignment horizontal="left" vertical="center"/>
    </xf>
    <xf numFmtId="49" fontId="4" fillId="2" borderId="3" xfId="0" applyNumberFormat="1" applyFont="1" applyFill="1" applyBorder="1" applyAlignment="1" applyProtection="1">
      <alignment horizontal="center" vertical="center" wrapText="1"/>
    </xf>
    <xf numFmtId="43" fontId="4" fillId="4" borderId="3" xfId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43" fontId="4" fillId="5" borderId="3" xfId="1" applyFont="1" applyFill="1" applyBorder="1" applyAlignment="1" applyProtection="1">
      <alignment vertical="center"/>
    </xf>
    <xf numFmtId="43" fontId="4" fillId="5" borderId="5" xfId="1" applyFont="1" applyFill="1" applyBorder="1" applyAlignment="1" applyProtection="1">
      <alignment vertical="center"/>
    </xf>
    <xf numFmtId="4" fontId="5" fillId="3" borderId="3" xfId="4" applyNumberFormat="1" applyFont="1" applyFill="1" applyBorder="1" applyAlignment="1" applyProtection="1">
      <alignment vertical="center" wrapText="1"/>
    </xf>
    <xf numFmtId="0" fontId="4" fillId="5" borderId="3" xfId="0" applyNumberFormat="1" applyFont="1" applyFill="1" applyBorder="1" applyAlignment="1" applyProtection="1">
      <alignment horizontal="center" vertical="center"/>
    </xf>
    <xf numFmtId="43" fontId="4" fillId="0" borderId="0" xfId="1" applyFont="1" applyAlignment="1" applyProtection="1">
      <alignment horizontal="center" vertical="center"/>
    </xf>
    <xf numFmtId="43" fontId="7" fillId="0" borderId="5" xfId="1" applyFont="1" applyFill="1" applyBorder="1" applyAlignment="1" applyProtection="1">
      <alignment vertical="center"/>
    </xf>
    <xf numFmtId="4" fontId="7" fillId="0" borderId="3" xfId="4" applyNumberFormat="1" applyFont="1" applyFill="1" applyBorder="1" applyAlignment="1" applyProtection="1">
      <alignment vertical="center" wrapText="1"/>
    </xf>
    <xf numFmtId="0" fontId="7" fillId="0" borderId="3" xfId="0" applyNumberFormat="1" applyFont="1" applyFill="1" applyBorder="1" applyAlignment="1" applyProtection="1">
      <alignment horizontal="center" vertical="center"/>
    </xf>
    <xf numFmtId="43" fontId="7" fillId="0" borderId="0" xfId="1" applyFont="1" applyFill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horizontal="left" vertical="center"/>
    </xf>
    <xf numFmtId="0" fontId="7" fillId="0" borderId="0" xfId="0" applyNumberFormat="1" applyFont="1" applyFill="1" applyAlignment="1" applyProtection="1">
      <alignment vertical="center"/>
    </xf>
    <xf numFmtId="43" fontId="4" fillId="0" borderId="5" xfId="1" applyFont="1" applyFill="1" applyBorder="1" applyAlignment="1" applyProtection="1">
      <alignment vertical="center"/>
    </xf>
    <xf numFmtId="4" fontId="7" fillId="3" borderId="3" xfId="4" applyNumberFormat="1" applyFont="1" applyFill="1" applyBorder="1" applyAlignment="1" applyProtection="1">
      <alignment vertical="center" wrapText="1"/>
    </xf>
    <xf numFmtId="0" fontId="2" fillId="0" borderId="3" xfId="0" applyNumberFormat="1" applyFont="1" applyBorder="1" applyAlignment="1" applyProtection="1">
      <alignment horizontal="center" vertical="center"/>
    </xf>
    <xf numFmtId="0" fontId="7" fillId="0" borderId="3" xfId="0" applyNumberFormat="1" applyFont="1" applyBorder="1" applyAlignment="1" applyProtection="1">
      <alignment horizontal="center" vertical="center"/>
    </xf>
    <xf numFmtId="43" fontId="5" fillId="0" borderId="0" xfId="1" applyFont="1" applyAlignment="1" applyProtection="1">
      <alignment horizontal="center" vertical="center"/>
    </xf>
    <xf numFmtId="0" fontId="5" fillId="0" borderId="0" xfId="0" applyNumberFormat="1" applyFont="1" applyAlignment="1" applyProtection="1">
      <alignment horizontal="left" vertical="center"/>
    </xf>
    <xf numFmtId="0" fontId="5" fillId="0" borderId="0" xfId="0" applyNumberFormat="1" applyFont="1" applyAlignment="1" applyProtection="1">
      <alignment vertical="center"/>
    </xf>
    <xf numFmtId="43" fontId="2" fillId="0" borderId="5" xfId="1" applyFont="1" applyFill="1" applyBorder="1" applyAlignment="1" applyProtection="1">
      <alignment vertical="center"/>
    </xf>
    <xf numFmtId="43" fontId="2" fillId="0" borderId="0" xfId="1" applyFont="1" applyAlignment="1" applyProtection="1">
      <alignment horizontal="center" vertical="center"/>
    </xf>
    <xf numFmtId="0" fontId="2" fillId="0" borderId="0" xfId="0" applyNumberFormat="1" applyFont="1" applyAlignment="1" applyProtection="1">
      <alignment horizontal="left" vertical="center"/>
    </xf>
    <xf numFmtId="43" fontId="7" fillId="0" borderId="0" xfId="1" applyFont="1" applyAlignment="1" applyProtection="1">
      <alignment horizontal="center" vertical="center"/>
    </xf>
    <xf numFmtId="0" fontId="7" fillId="0" borderId="0" xfId="0" applyNumberFormat="1" applyFont="1" applyAlignment="1" applyProtection="1">
      <alignment horizontal="left" vertical="center"/>
    </xf>
    <xf numFmtId="0" fontId="7" fillId="0" borderId="0" xfId="0" applyNumberFormat="1" applyFont="1" applyAlignment="1" applyProtection="1">
      <alignment vertical="center"/>
    </xf>
    <xf numFmtId="43" fontId="8" fillId="0" borderId="5" xfId="1" applyFont="1" applyFill="1" applyBorder="1" applyAlignment="1" applyProtection="1">
      <alignment vertical="center"/>
    </xf>
    <xf numFmtId="4" fontId="8" fillId="0" borderId="3" xfId="4" applyNumberFormat="1" applyFont="1" applyFill="1" applyBorder="1" applyAlignment="1" applyProtection="1">
      <alignment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43" fontId="8" fillId="0" borderId="0" xfId="1" applyFont="1" applyAlignment="1" applyProtection="1">
      <alignment horizontal="center" vertical="center"/>
    </xf>
    <xf numFmtId="0" fontId="8" fillId="0" borderId="0" xfId="0" applyNumberFormat="1" applyFont="1" applyAlignment="1" applyProtection="1">
      <alignment horizontal="left" vertical="center"/>
    </xf>
    <xf numFmtId="0" fontId="8" fillId="0" borderId="0" xfId="0" applyNumberFormat="1" applyFont="1" applyAlignment="1" applyProtection="1">
      <alignment vertical="center"/>
    </xf>
    <xf numFmtId="43" fontId="5" fillId="0" borderId="0" xfId="1" applyFont="1" applyFill="1" applyBorder="1" applyAlignment="1" applyProtection="1">
      <alignment vertical="center"/>
    </xf>
    <xf numFmtId="43" fontId="2" fillId="0" borderId="0" xfId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4" fontId="9" fillId="3" borderId="3" xfId="4" applyNumberFormat="1" applyFont="1" applyFill="1" applyBorder="1" applyAlignment="1" applyProtection="1">
      <alignment vertical="center" wrapText="1"/>
    </xf>
    <xf numFmtId="43" fontId="4" fillId="0" borderId="0" xfId="1" applyFont="1" applyFill="1" applyBorder="1" applyAlignment="1" applyProtection="1">
      <alignment vertical="center"/>
    </xf>
    <xf numFmtId="0" fontId="2" fillId="0" borderId="0" xfId="0" quotePrefix="1" applyNumberFormat="1" applyFont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vertical="center"/>
    </xf>
    <xf numFmtId="43" fontId="4" fillId="3" borderId="3" xfId="1" applyFont="1" applyFill="1" applyBorder="1" applyAlignment="1" applyProtection="1">
      <alignment vertical="center"/>
    </xf>
    <xf numFmtId="0" fontId="2" fillId="5" borderId="3" xfId="0" applyNumberFormat="1" applyFont="1" applyFill="1" applyBorder="1" applyAlignment="1" applyProtection="1">
      <alignment horizontal="center" vertical="center"/>
    </xf>
    <xf numFmtId="43" fontId="4" fillId="3" borderId="0" xfId="1" applyFont="1" applyFill="1" applyBorder="1" applyAlignment="1" applyProtection="1">
      <alignment vertical="center"/>
    </xf>
    <xf numFmtId="0" fontId="2" fillId="5" borderId="0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Border="1" applyAlignment="1" applyProtection="1">
      <alignment horizontal="center" vertical="center"/>
    </xf>
    <xf numFmtId="0" fontId="2" fillId="0" borderId="0" xfId="0" applyNumberFormat="1" applyFont="1" applyBorder="1" applyAlignment="1" applyProtection="1">
      <alignment horizontal="center" vertical="center"/>
    </xf>
    <xf numFmtId="49" fontId="2" fillId="0" borderId="0" xfId="1" applyNumberFormat="1" applyFont="1" applyBorder="1" applyAlignment="1" applyProtection="1">
      <alignment horizontal="center" vertical="center"/>
    </xf>
    <xf numFmtId="43" fontId="2" fillId="0" borderId="0" xfId="1" applyFont="1" applyBorder="1" applyAlignment="1" applyProtection="1">
      <alignment horizontal="center" vertical="center"/>
    </xf>
    <xf numFmtId="0" fontId="2" fillId="0" borderId="0" xfId="0" applyNumberFormat="1" applyFont="1" applyBorder="1" applyAlignment="1" applyProtection="1">
      <alignment vertical="center"/>
    </xf>
    <xf numFmtId="0" fontId="2" fillId="0" borderId="10" xfId="0" applyNumberFormat="1" applyFont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66" fontId="2" fillId="3" borderId="0" xfId="1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 applyProtection="1">
      <alignment horizontal="center" vertical="center"/>
    </xf>
    <xf numFmtId="43" fontId="2" fillId="0" borderId="0" xfId="0" applyNumberFormat="1" applyFont="1" applyFill="1" applyAlignment="1" applyProtection="1">
      <alignment vertical="center"/>
    </xf>
    <xf numFmtId="0" fontId="2" fillId="0" borderId="11" xfId="0" applyNumberFormat="1" applyFont="1" applyBorder="1" applyAlignment="1" applyProtection="1">
      <alignment horizontal="center" vertical="center"/>
    </xf>
    <xf numFmtId="0" fontId="2" fillId="0" borderId="12" xfId="0" applyNumberFormat="1" applyFont="1" applyBorder="1" applyAlignment="1" applyProtection="1">
      <alignment horizontal="center" vertical="center"/>
    </xf>
    <xf numFmtId="49" fontId="2" fillId="0" borderId="12" xfId="1" applyNumberFormat="1" applyFont="1" applyBorder="1" applyAlignment="1" applyProtection="1">
      <alignment horizontal="center" vertical="center"/>
    </xf>
    <xf numFmtId="43" fontId="2" fillId="0" borderId="12" xfId="1" applyFont="1" applyBorder="1" applyAlignment="1" applyProtection="1">
      <alignment horizontal="center" vertical="center"/>
    </xf>
    <xf numFmtId="0" fontId="2" fillId="0" borderId="12" xfId="0" applyNumberFormat="1" applyFont="1" applyBorder="1" applyAlignment="1" applyProtection="1">
      <alignment vertical="center"/>
    </xf>
    <xf numFmtId="0" fontId="2" fillId="0" borderId="13" xfId="0" applyNumberFormat="1" applyFont="1" applyBorder="1" applyAlignment="1" applyProtection="1">
      <alignment vertical="center"/>
    </xf>
    <xf numFmtId="49" fontId="2" fillId="0" borderId="0" xfId="1" applyNumberFormat="1" applyFont="1" applyAlignment="1" applyProtection="1">
      <alignment horizontal="center" vertical="center"/>
    </xf>
    <xf numFmtId="43" fontId="4" fillId="2" borderId="20" xfId="1" applyFont="1" applyFill="1" applyBorder="1" applyAlignment="1" applyProtection="1">
      <alignment horizontal="center" vertical="center" wrapText="1"/>
    </xf>
    <xf numFmtId="43" fontId="4" fillId="2" borderId="22" xfId="1" applyFont="1" applyFill="1" applyBorder="1" applyAlignment="1" applyProtection="1">
      <alignment horizontal="center" vertical="center" wrapText="1"/>
    </xf>
    <xf numFmtId="43" fontId="4" fillId="5" borderId="24" xfId="1" applyFont="1" applyFill="1" applyBorder="1" applyAlignment="1" applyProtection="1">
      <alignment vertical="center"/>
    </xf>
    <xf numFmtId="43" fontId="4" fillId="5" borderId="25" xfId="1" applyFont="1" applyFill="1" applyBorder="1" applyAlignment="1" applyProtection="1">
      <alignment vertical="center"/>
    </xf>
    <xf numFmtId="43" fontId="4" fillId="0" borderId="24" xfId="1" applyFont="1" applyBorder="1" applyAlignment="1" applyProtection="1">
      <alignment vertical="center"/>
    </xf>
    <xf numFmtId="44" fontId="10" fillId="5" borderId="26" xfId="2" applyFont="1" applyFill="1" applyBorder="1" applyAlignment="1" applyProtection="1">
      <alignment vertical="center"/>
    </xf>
    <xf numFmtId="44" fontId="4" fillId="0" borderId="24" xfId="2" applyFont="1" applyBorder="1" applyAlignment="1" applyProtection="1">
      <alignment vertical="center"/>
    </xf>
    <xf numFmtId="44" fontId="4" fillId="5" borderId="24" xfId="2" applyFont="1" applyFill="1" applyBorder="1" applyAlignment="1" applyProtection="1">
      <alignment vertical="center"/>
    </xf>
    <xf numFmtId="10" fontId="4" fillId="2" borderId="29" xfId="0" applyNumberFormat="1" applyFont="1" applyFill="1" applyBorder="1" applyAlignment="1" applyProtection="1">
      <alignment horizontal="left" vertical="center"/>
      <protection locked="0"/>
    </xf>
    <xf numFmtId="10" fontId="4" fillId="2" borderId="30" xfId="0" applyNumberFormat="1" applyFont="1" applyFill="1" applyBorder="1" applyAlignment="1" applyProtection="1">
      <alignment horizontal="center" vertical="center"/>
      <protection locked="0"/>
    </xf>
    <xf numFmtId="43" fontId="4" fillId="2" borderId="24" xfId="1" applyFont="1" applyFill="1" applyBorder="1" applyAlignment="1" applyProtection="1">
      <alignment horizontal="center" vertical="center" wrapText="1"/>
    </xf>
    <xf numFmtId="43" fontId="4" fillId="2" borderId="25" xfId="1" applyFont="1" applyFill="1" applyBorder="1" applyAlignment="1" applyProtection="1">
      <alignment horizontal="center" vertical="center" wrapText="1"/>
    </xf>
    <xf numFmtId="44" fontId="7" fillId="6" borderId="25" xfId="2" applyFont="1" applyFill="1" applyBorder="1" applyAlignment="1" applyProtection="1">
      <alignment vertical="center"/>
    </xf>
    <xf numFmtId="44" fontId="4" fillId="0" borderId="25" xfId="2" applyFont="1" applyBorder="1" applyAlignment="1" applyProtection="1">
      <alignment vertical="center"/>
    </xf>
    <xf numFmtId="44" fontId="4" fillId="5" borderId="25" xfId="2" applyFont="1" applyFill="1" applyBorder="1" applyAlignment="1" applyProtection="1">
      <alignment vertical="center"/>
    </xf>
    <xf numFmtId="44" fontId="7" fillId="0" borderId="25" xfId="2" applyFont="1" applyBorder="1" applyAlignment="1" applyProtection="1">
      <alignment vertical="center"/>
    </xf>
    <xf numFmtId="44" fontId="2" fillId="0" borderId="25" xfId="2" applyFont="1" applyBorder="1" applyAlignment="1" applyProtection="1">
      <alignment vertical="center"/>
    </xf>
    <xf numFmtId="44" fontId="7" fillId="0" borderId="25" xfId="2" applyFont="1" applyFill="1" applyBorder="1" applyAlignment="1" applyProtection="1">
      <alignment vertical="center"/>
    </xf>
    <xf numFmtId="44" fontId="2" fillId="6" borderId="25" xfId="2" applyFont="1" applyFill="1" applyBorder="1" applyAlignment="1" applyProtection="1">
      <alignment vertical="center"/>
    </xf>
    <xf numFmtId="0" fontId="10" fillId="5" borderId="31" xfId="0" applyNumberFormat="1" applyFont="1" applyFill="1" applyBorder="1" applyAlignment="1" applyProtection="1">
      <alignment horizontal="right" vertical="center"/>
    </xf>
    <xf numFmtId="0" fontId="10" fillId="5" borderId="32" xfId="0" applyNumberFormat="1" applyFont="1" applyFill="1" applyBorder="1" applyAlignment="1" applyProtection="1">
      <alignment horizontal="right" vertical="center"/>
    </xf>
    <xf numFmtId="0" fontId="10" fillId="5" borderId="33" xfId="0" applyNumberFormat="1" applyFont="1" applyFill="1" applyBorder="1" applyAlignment="1" applyProtection="1">
      <alignment horizontal="right" vertical="center"/>
    </xf>
    <xf numFmtId="44" fontId="10" fillId="5" borderId="27" xfId="2" applyFont="1" applyFill="1" applyBorder="1" applyAlignment="1" applyProtection="1">
      <alignment horizontal="center" vertical="center"/>
    </xf>
    <xf numFmtId="44" fontId="2" fillId="0" borderId="10" xfId="0" applyNumberFormat="1" applyFont="1" applyBorder="1" applyAlignment="1" applyProtection="1">
      <alignment vertical="center"/>
    </xf>
    <xf numFmtId="44" fontId="4" fillId="2" borderId="21" xfId="2" applyFont="1" applyFill="1" applyBorder="1" applyAlignment="1" applyProtection="1">
      <alignment horizontal="center" vertical="center" wrapText="1"/>
    </xf>
    <xf numFmtId="44" fontId="4" fillId="2" borderId="23" xfId="2" applyFont="1" applyFill="1" applyBorder="1" applyAlignment="1" applyProtection="1">
      <alignment horizontal="center" vertical="center" wrapText="1"/>
    </xf>
    <xf numFmtId="44" fontId="4" fillId="5" borderId="25" xfId="2" applyFont="1" applyFill="1" applyBorder="1" applyAlignment="1" applyProtection="1">
      <alignment horizontal="center" vertical="center"/>
    </xf>
    <xf numFmtId="44" fontId="7" fillId="6" borderId="25" xfId="2" applyFont="1" applyFill="1" applyBorder="1" applyAlignment="1" applyProtection="1">
      <alignment horizontal="center" vertical="center"/>
    </xf>
    <xf numFmtId="44" fontId="4" fillId="0" borderId="25" xfId="2" applyFont="1" applyBorder="1" applyAlignment="1" applyProtection="1">
      <alignment horizontal="center" vertical="center"/>
    </xf>
    <xf numFmtId="44" fontId="2" fillId="0" borderId="0" xfId="2" applyFont="1" applyBorder="1" applyAlignment="1" applyProtection="1">
      <alignment horizontal="center" vertical="center"/>
    </xf>
    <xf numFmtId="44" fontId="2" fillId="0" borderId="0" xfId="2" applyFont="1" applyAlignment="1" applyProtection="1">
      <alignment horizontal="center" vertical="center"/>
    </xf>
    <xf numFmtId="49" fontId="4" fillId="5" borderId="24" xfId="1" applyNumberFormat="1" applyFont="1" applyFill="1" applyBorder="1" applyAlignment="1" applyProtection="1">
      <alignment horizontal="center" vertical="center"/>
    </xf>
    <xf numFmtId="49" fontId="4" fillId="5" borderId="3" xfId="0" applyNumberFormat="1" applyFont="1" applyFill="1" applyBorder="1" applyAlignment="1" applyProtection="1">
      <alignment horizontal="center" vertical="center" wrapText="1"/>
    </xf>
    <xf numFmtId="43" fontId="4" fillId="5" borderId="3" xfId="1" applyFont="1" applyFill="1" applyBorder="1" applyAlignment="1" applyProtection="1">
      <alignment horizontal="left" vertical="center" wrapText="1"/>
    </xf>
    <xf numFmtId="0" fontId="4" fillId="5" borderId="3" xfId="0" applyNumberFormat="1" applyFont="1" applyFill="1" applyBorder="1" applyAlignment="1" applyProtection="1">
      <alignment horizontal="center" vertical="center" wrapText="1"/>
    </xf>
    <xf numFmtId="43" fontId="4" fillId="5" borderId="3" xfId="1" applyFont="1" applyFill="1" applyBorder="1" applyAlignment="1" applyProtection="1">
      <alignment horizontal="center" vertical="center"/>
    </xf>
    <xf numFmtId="165" fontId="7" fillId="6" borderId="24" xfId="1" applyNumberFormat="1" applyFont="1" applyFill="1" applyBorder="1" applyAlignment="1" applyProtection="1">
      <alignment horizontal="center" vertical="center"/>
    </xf>
    <xf numFmtId="49" fontId="7" fillId="6" borderId="3" xfId="0" applyNumberFormat="1" applyFont="1" applyFill="1" applyBorder="1" applyAlignment="1" applyProtection="1">
      <alignment horizontal="center" vertical="center" wrapText="1"/>
    </xf>
    <xf numFmtId="43" fontId="7" fillId="6" borderId="3" xfId="1" applyFont="1" applyFill="1" applyBorder="1" applyAlignment="1" applyProtection="1">
      <alignment horizontal="left" vertical="center" wrapText="1"/>
    </xf>
    <xf numFmtId="0" fontId="7" fillId="6" borderId="3" xfId="0" applyNumberFormat="1" applyFont="1" applyFill="1" applyBorder="1" applyAlignment="1" applyProtection="1">
      <alignment horizontal="center" vertical="center" wrapText="1"/>
    </xf>
    <xf numFmtId="43" fontId="7" fillId="6" borderId="3" xfId="1" applyFont="1" applyFill="1" applyBorder="1" applyAlignment="1" applyProtection="1">
      <alignment horizontal="center" vertical="center"/>
    </xf>
    <xf numFmtId="44" fontId="7" fillId="6" borderId="3" xfId="2" applyFont="1" applyFill="1" applyBorder="1" applyAlignment="1" applyProtection="1">
      <alignment vertical="center"/>
    </xf>
    <xf numFmtId="165" fontId="4" fillId="0" borderId="24" xfId="1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3" fontId="4" fillId="0" borderId="3" xfId="1" applyFont="1" applyFill="1" applyBorder="1" applyAlignment="1" applyProtection="1">
      <alignment horizontal="center" vertical="center"/>
    </xf>
    <xf numFmtId="44" fontId="4" fillId="0" borderId="3" xfId="2" applyFont="1" applyFill="1" applyBorder="1" applyAlignment="1" applyProtection="1">
      <alignment vertical="center"/>
    </xf>
    <xf numFmtId="165" fontId="4" fillId="5" borderId="24" xfId="1" applyNumberFormat="1" applyFont="1" applyFill="1" applyBorder="1" applyAlignment="1" applyProtection="1">
      <alignment horizontal="center" vertical="center"/>
    </xf>
    <xf numFmtId="44" fontId="4" fillId="5" borderId="3" xfId="2" applyFont="1" applyFill="1" applyBorder="1" applyAlignment="1" applyProtection="1">
      <alignment vertical="center"/>
    </xf>
    <xf numFmtId="49" fontId="2" fillId="6" borderId="3" xfId="0" applyNumberFormat="1" applyFont="1" applyFill="1" applyBorder="1" applyAlignment="1" applyProtection="1">
      <alignment horizontal="center" vertical="center" wrapText="1"/>
    </xf>
    <xf numFmtId="43" fontId="2" fillId="6" borderId="3" xfId="1" applyFont="1" applyFill="1" applyBorder="1" applyAlignment="1" applyProtection="1">
      <alignment horizontal="left" vertical="center" wrapText="1"/>
    </xf>
    <xf numFmtId="0" fontId="2" fillId="6" borderId="3" xfId="0" applyNumberFormat="1" applyFont="1" applyFill="1" applyBorder="1" applyAlignment="1" applyProtection="1">
      <alignment horizontal="center" vertical="center" wrapText="1"/>
    </xf>
    <xf numFmtId="44" fontId="2" fillId="6" borderId="3" xfId="2" applyFont="1" applyFill="1" applyBorder="1" applyAlignment="1" applyProtection="1">
      <alignment vertical="center"/>
    </xf>
    <xf numFmtId="44" fontId="2" fillId="0" borderId="3" xfId="2" applyFont="1" applyFill="1" applyBorder="1" applyAlignment="1" applyProtection="1">
      <alignment horizontal="center" vertical="center" wrapText="1"/>
    </xf>
    <xf numFmtId="165" fontId="7" fillId="6" borderId="3" xfId="1" applyNumberFormat="1" applyFont="1" applyFill="1" applyBorder="1" applyAlignment="1" applyProtection="1">
      <alignment horizontal="center" vertical="center"/>
    </xf>
    <xf numFmtId="49" fontId="2" fillId="6" borderId="3" xfId="0" quotePrefix="1" applyNumberFormat="1" applyFont="1" applyFill="1" applyBorder="1" applyAlignment="1" applyProtection="1">
      <alignment horizontal="center" vertical="center" wrapText="1"/>
    </xf>
    <xf numFmtId="43" fontId="2" fillId="6" borderId="3" xfId="1" applyFont="1" applyFill="1" applyBorder="1" applyAlignment="1" applyProtection="1">
      <alignment horizontal="left" vertical="top" wrapText="1"/>
    </xf>
    <xf numFmtId="49" fontId="2" fillId="6" borderId="3" xfId="0" applyNumberFormat="1" applyFont="1" applyFill="1" applyBorder="1" applyAlignment="1" applyProtection="1">
      <alignment horizontal="center" vertical="top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5" xfId="0" applyNumberFormat="1" applyFont="1" applyBorder="1" applyAlignment="1" applyProtection="1">
      <alignment horizontal="center" vertical="center" wrapText="1"/>
      <protection locked="0"/>
    </xf>
    <xf numFmtId="0" fontId="2" fillId="2" borderId="28" xfId="0" applyNumberFormat="1" applyFont="1" applyFill="1" applyBorder="1" applyAlignment="1" applyProtection="1">
      <alignment horizontal="center" vertical="center"/>
      <protection locked="0"/>
    </xf>
    <xf numFmtId="0" fontId="2" fillId="2" borderId="29" xfId="0" applyNumberFormat="1" applyFont="1" applyFill="1" applyBorder="1" applyAlignment="1" applyProtection="1">
      <alignment horizontal="center" vertical="center"/>
      <protection locked="0"/>
    </xf>
    <xf numFmtId="0" fontId="5" fillId="2" borderId="29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1" applyNumberFormat="1" applyFont="1" applyFill="1" applyBorder="1" applyAlignment="1" applyProtection="1">
      <alignment horizontal="center" vertical="center" wrapText="1"/>
      <protection locked="0"/>
    </xf>
    <xf numFmtId="164" fontId="4" fillId="2" borderId="17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24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right" vertical="center"/>
      <protection locked="0"/>
    </xf>
    <xf numFmtId="10" fontId="4" fillId="2" borderId="25" xfId="3" applyNumberFormat="1" applyFont="1" applyFill="1" applyBorder="1" applyAlignment="1" applyProtection="1">
      <alignment horizontal="center" vertical="center"/>
      <protection locked="0"/>
    </xf>
    <xf numFmtId="164" fontId="4" fillId="2" borderId="9" xfId="1" applyNumberFormat="1" applyFont="1" applyFill="1" applyBorder="1" applyAlignment="1" applyProtection="1">
      <alignment horizontal="center" vertical="center" wrapText="1"/>
      <protection locked="0"/>
    </xf>
    <xf numFmtId="164" fontId="4" fillId="2" borderId="10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NumberFormat="1" applyFont="1" applyFill="1" applyBorder="1" applyAlignment="1" applyProtection="1">
      <alignment vertical="center" wrapText="1"/>
      <protection locked="0"/>
    </xf>
    <xf numFmtId="0" fontId="4" fillId="2" borderId="3" xfId="0" applyNumberFormat="1" applyFont="1" applyFill="1" applyBorder="1" applyAlignment="1" applyProtection="1">
      <alignment vertical="center"/>
      <protection locked="0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1" applyNumberFormat="1" applyFont="1" applyFill="1" applyBorder="1" applyAlignment="1" applyProtection="1">
      <alignment horizontal="center" vertical="center"/>
      <protection locked="0"/>
    </xf>
    <xf numFmtId="164" fontId="4" fillId="2" borderId="25" xfId="1" applyNumberFormat="1" applyFont="1" applyFill="1" applyBorder="1" applyAlignment="1" applyProtection="1">
      <alignment horizontal="center" vertical="center" wrapText="1"/>
      <protection locked="0"/>
    </xf>
    <xf numFmtId="164" fontId="4" fillId="2" borderId="18" xfId="1" applyNumberFormat="1" applyFont="1" applyFill="1" applyBorder="1" applyAlignment="1" applyProtection="1">
      <alignment horizontal="center" vertical="center" wrapText="1"/>
      <protection locked="0"/>
    </xf>
    <xf numFmtId="164" fontId="4" fillId="2" borderId="19" xfId="1" applyNumberFormat="1" applyFont="1" applyFill="1" applyBorder="1" applyAlignment="1" applyProtection="1">
      <alignment horizontal="center" vertical="center" wrapText="1"/>
      <protection locked="0"/>
    </xf>
    <xf numFmtId="44" fontId="7" fillId="6" borderId="24" xfId="2" applyFont="1" applyFill="1" applyBorder="1" applyAlignment="1" applyProtection="1">
      <alignment vertical="center"/>
      <protection locked="0"/>
    </xf>
    <xf numFmtId="44" fontId="7" fillId="0" borderId="24" xfId="2" applyFont="1" applyBorder="1" applyAlignment="1" applyProtection="1">
      <alignment vertical="center"/>
      <protection locked="0"/>
    </xf>
    <xf numFmtId="44" fontId="2" fillId="0" borderId="24" xfId="2" applyFont="1" applyBorder="1" applyAlignment="1" applyProtection="1">
      <alignment vertical="center"/>
      <protection locked="0"/>
    </xf>
    <xf numFmtId="44" fontId="7" fillId="0" borderId="24" xfId="2" applyFont="1" applyFill="1" applyBorder="1" applyAlignment="1" applyProtection="1">
      <alignment vertical="center"/>
      <protection locked="0"/>
    </xf>
    <xf numFmtId="44" fontId="2" fillId="6" borderId="24" xfId="2" applyFont="1" applyFill="1" applyBorder="1" applyAlignment="1" applyProtection="1">
      <alignment vertical="center"/>
      <protection locked="0"/>
    </xf>
    <xf numFmtId="0" fontId="4" fillId="0" borderId="9" xfId="0" applyNumberFormat="1" applyFont="1" applyFill="1" applyBorder="1" applyAlignment="1" applyProtection="1">
      <alignment horizontal="center" wrapText="1"/>
      <protection locked="0"/>
    </xf>
    <xf numFmtId="0" fontId="4" fillId="0" borderId="0" xfId="0" applyNumberFormat="1" applyFont="1" applyFill="1" applyBorder="1" applyAlignment="1" applyProtection="1">
      <alignment horizontal="center" wrapText="1"/>
      <protection locked="0"/>
    </xf>
  </cellXfs>
  <cellStyles count="5">
    <cellStyle name="Excel Built-in Normal_Compara_SINAPI_07_jul_13" xfId="4"/>
    <cellStyle name="Moeda" xfId="2" builtinId="4"/>
    <cellStyle name="Normal" xfId="0" builtinId="0"/>
    <cellStyle name="Porcentagem" xfId="3" builtinId="5"/>
    <cellStyle name="Vírgula" xfId="1" builtinId="3"/>
  </cellStyles>
  <dxfs count="31">
    <dxf>
      <font>
        <color rgb="FF9C0006"/>
      </font>
      <fill>
        <patternFill>
          <bgColor rgb="FFFFC7CE"/>
        </patternFill>
      </fill>
    </dxf>
    <dxf>
      <font>
        <b/>
        <i val="0"/>
        <color indexed="53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53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53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53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  <dxf>
      <font>
        <b/>
        <i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222437</xdr:colOff>
      <xdr:row>0</xdr:row>
      <xdr:rowOff>110938</xdr:rowOff>
    </xdr:from>
    <xdr:to>
      <xdr:col>9</xdr:col>
      <xdr:colOff>911038</xdr:colOff>
      <xdr:row>0</xdr:row>
      <xdr:rowOff>1225363</xdr:rowOff>
    </xdr:to>
    <xdr:pic>
      <xdr:nvPicPr>
        <xdr:cNvPr id="2" name="Image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9937" y="110938"/>
          <a:ext cx="1540248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ILHA%20%20CREAS%20CRAS%20FINAL%20ATT%20REV%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R-ES - Desatualizado"/>
      <sheetName val="DNIT"/>
      <sheetName val="Preço"/>
      <sheetName val="Memória"/>
      <sheetName val="Cronograma"/>
      <sheetName val="Podotátil"/>
      <sheetName val="memória externa"/>
      <sheetName val="CPU 01 DR"/>
      <sheetName val="CPU 02 DPS"/>
      <sheetName val="CPU 03 Way"/>
      <sheetName val="CPU 04 LED 10W"/>
      <sheetName val="CPU 05 Arandela LED"/>
      <sheetName val="CPU 09"/>
      <sheetName val="CPU 10"/>
      <sheetName val="CPU 11"/>
      <sheetName val="CPU 12"/>
      <sheetName val="CPU 13"/>
      <sheetName val="CPU 14"/>
      <sheetName val="CPU 15"/>
      <sheetName val="CPU 16"/>
      <sheetName val="Detalhamento do BDI"/>
    </sheetNames>
    <sheetDataSet>
      <sheetData sheetId="0"/>
      <sheetData sheetId="1"/>
      <sheetData sheetId="2"/>
      <sheetData sheetId="3">
        <row r="1">
          <cell r="A1" t="str">
            <v>MEMÓRIA DE CALCULO</v>
          </cell>
        </row>
        <row r="2">
          <cell r="A2" t="str">
            <v>PROPONENTE:</v>
          </cell>
          <cell r="C2" t="str">
            <v>Prefeitura Municipal de Conceição do Castelo - ES</v>
          </cell>
          <cell r="G2" t="str">
            <v>BDI:</v>
          </cell>
          <cell r="H2">
            <v>0.25219999999999998</v>
          </cell>
        </row>
        <row r="3">
          <cell r="A3" t="str">
            <v>OBRA:</v>
          </cell>
          <cell r="C3" t="str">
            <v>Ampliação CRAS / CREAS</v>
          </cell>
          <cell r="G3" t="str">
            <v>Leis Sociais:</v>
          </cell>
          <cell r="H3" t="str">
            <v>89,54%(h)</v>
          </cell>
        </row>
        <row r="4">
          <cell r="A4" t="str">
            <v>CONTRATO:</v>
          </cell>
          <cell r="C4">
            <v>0</v>
          </cell>
          <cell r="D4" t="str">
            <v>Referências: IOPES / SINAPI / Composições de Preços / Pesquisas de Mercado</v>
          </cell>
          <cell r="G4" t="str">
            <v>Referencia: SINAPI / IOPES / Composições (CPU)                           Data Base:</v>
          </cell>
          <cell r="H4" t="str">
            <v>IOPES/SET.2018  SINAPI/MAR.2019</v>
          </cell>
        </row>
        <row r="5">
          <cell r="A5" t="str">
            <v>ITEM</v>
          </cell>
          <cell r="B5" t="str">
            <v>REFERÊNCIA</v>
          </cell>
          <cell r="D5" t="str">
            <v>DESCRIÇÃO</v>
          </cell>
          <cell r="E5" t="str">
            <v>UNID.</v>
          </cell>
          <cell r="F5" t="str">
            <v>QUANT.</v>
          </cell>
          <cell r="G5" t="str">
            <v>Memória</v>
          </cell>
          <cell r="H5" t="str">
            <v>Observação</v>
          </cell>
        </row>
        <row r="6">
          <cell r="B6" t="str">
            <v>ORGÃO</v>
          </cell>
          <cell r="C6" t="str">
            <v>CÓDIGO</v>
          </cell>
        </row>
        <row r="7">
          <cell r="A7">
            <v>1</v>
          </cell>
          <cell r="D7" t="str">
            <v>SERVIÇOS PRELIMINARES</v>
          </cell>
        </row>
        <row r="8">
          <cell r="A8" t="str">
            <v>01.01</v>
          </cell>
          <cell r="B8" t="str">
            <v>SINAPI</v>
          </cell>
          <cell r="C8" t="str">
            <v>74209/001</v>
          </cell>
          <cell r="D8" t="str">
            <v>Placa de obra em chapa de aco galvanizado</v>
          </cell>
          <cell r="E8" t="str">
            <v>m2</v>
          </cell>
          <cell r="F8">
            <v>3</v>
          </cell>
          <cell r="G8" t="str">
            <v>2,00 x1,50 m</v>
          </cell>
          <cell r="H8" t="str">
            <v>Largura x Comprimento</v>
          </cell>
        </row>
        <row r="9">
          <cell r="A9" t="str">
            <v>01.02</v>
          </cell>
          <cell r="B9" t="str">
            <v>IOPES</v>
          </cell>
          <cell r="C9" t="str">
            <v>010222</v>
          </cell>
          <cell r="D9" t="str">
            <v>Demolição de elementos vazados cerâmicos ou de concreto</v>
          </cell>
          <cell r="E9" t="str">
            <v>m2</v>
          </cell>
          <cell r="F9">
            <v>1.68</v>
          </cell>
          <cell r="G9" t="str">
            <v>2,10 x 0,8</v>
          </cell>
          <cell r="H9" t="str">
            <v>Porta de conecção entre prédio e construções novas</v>
          </cell>
        </row>
        <row r="10">
          <cell r="A10" t="str">
            <v>01.03</v>
          </cell>
          <cell r="B10" t="str">
            <v>IOPES</v>
          </cell>
          <cell r="C10" t="str">
            <v>030101</v>
          </cell>
          <cell r="D10" t="str">
            <v>Escavação manual em material de 1a. categoria, até 1.50 m de profundidade</v>
          </cell>
          <cell r="E10" t="str">
            <v>m3</v>
          </cell>
          <cell r="F10">
            <v>24.267399999999999</v>
          </cell>
          <cell r="G10" t="str">
            <v>mureta: viga ((2,5*31+1,44+1,1+1,2+0,99+1,17+1,1+0,49)*0,4*0,15) + sapata/pilarete ((0,6*0,6*1,1)*38) + área externa: viga (4,12)</v>
          </cell>
          <cell r="H10" t="str">
            <v>Volume de escavação da fundação do mureta (c=85m ; l=0,15, h=0,4 / sapatas  l=0,6; c=0,6; h=0,2 e prof=1,1; n=38) /  área externa: conforme tabela anexa.</v>
          </cell>
        </row>
        <row r="11">
          <cell r="A11" t="str">
            <v>01.04</v>
          </cell>
          <cell r="B11" t="str">
            <v>SINAPI</v>
          </cell>
          <cell r="C11" t="str">
            <v>96385</v>
          </cell>
          <cell r="D11" t="str">
            <v>EXECUÇÃO E COMPACTAÇÃO DE ATERRO COM SOLO PREDOMINANTEMENTE ARGILOSO - EXCLUSIVE ESCAVAÇÃO, CARGA E TRANSPORTE E SOLO. AF_09/2017</v>
          </cell>
          <cell r="E11" t="str">
            <v>m3</v>
          </cell>
          <cell r="F11">
            <v>212.04599999999999</v>
          </cell>
          <cell r="G11" t="str">
            <v>mureta: ((0,7*0,6*0,6)*38)  + area externa (202,47)</v>
          </cell>
          <cell r="H11" t="str">
            <v>aterro das sapatas da mureta; aterros da área externa: conforme tabela anexa</v>
          </cell>
        </row>
        <row r="12">
          <cell r="A12" t="str">
            <v>01.05</v>
          </cell>
          <cell r="B12" t="str">
            <v>SINAPI</v>
          </cell>
          <cell r="C12" t="str">
            <v>72900</v>
          </cell>
          <cell r="D12" t="str">
            <v>Transporte de entulho com caminhao basculante 6 m3, rodovia pavimentada, dmt 0,5 a 1,0 km</v>
          </cell>
          <cell r="E12" t="str">
            <v>m3</v>
          </cell>
          <cell r="F12">
            <v>10.571399999999997</v>
          </cell>
          <cell r="G12" t="str">
            <v>(mureta (20,15 - 9,58) + viga área externa (0,91) * 1,3</v>
          </cell>
          <cell r="H12" t="str">
            <v>mureta: volume escavação  - volume de aterro / área externa: volume de escavação das vigas - adotado empolamento de 30%</v>
          </cell>
        </row>
        <row r="13">
          <cell r="A13" t="str">
            <v>01.06</v>
          </cell>
          <cell r="B13" t="str">
            <v>SINAPI</v>
          </cell>
          <cell r="C13" t="str">
            <v>72898</v>
          </cell>
          <cell r="D13" t="str">
            <v>Carga e descarga mecanizadas de entulho em caminhao basculante 6 m3</v>
          </cell>
          <cell r="E13" t="str">
            <v>m3</v>
          </cell>
          <cell r="F13">
            <v>10.571399999999997</v>
          </cell>
          <cell r="G13" t="str">
            <v>igual ao item 01.05</v>
          </cell>
          <cell r="H13" t="str">
            <v>ver item 01.05</v>
          </cell>
        </row>
        <row r="14">
          <cell r="A14" t="str">
            <v>01.07</v>
          </cell>
          <cell r="B14" t="str">
            <v>SINAPI</v>
          </cell>
          <cell r="C14" t="str">
            <v>5622</v>
          </cell>
          <cell r="D14" t="str">
            <v>Regularizacao e compactacao manual de terreno com soquete</v>
          </cell>
          <cell r="E14" t="str">
            <v>m2</v>
          </cell>
          <cell r="F14">
            <v>359.12</v>
          </cell>
          <cell r="G14" t="str">
            <v>(área de piso: 3,15 + 15,35 + 6,7 + 11,64 + 20,75 + 5,1 + 26,53 + 9,47 + 3,67 + 54,5 + 72,65)</v>
          </cell>
          <cell r="H14" t="str">
            <v>Piso Sanitario PNE, Patamar 1, 2, 3 e 4, Rampas, Sala de Oficinas 02 e Playgroud   (conforme projeto)</v>
          </cell>
        </row>
        <row r="16">
          <cell r="A16">
            <v>2</v>
          </cell>
          <cell r="D16" t="str">
            <v>ESTRUTURA</v>
          </cell>
          <cell r="E16" t="str">
            <v xml:space="preserve"> </v>
          </cell>
        </row>
        <row r="17">
          <cell r="A17" t="str">
            <v>02.01</v>
          </cell>
          <cell r="B17" t="str">
            <v>IOPES</v>
          </cell>
          <cell r="C17" t="str">
            <v>040245</v>
          </cell>
          <cell r="D17" t="str">
            <v>Fornecimento, dobragem e colocação em fôrma, de armadura CA-50 A grossa diâmetro de 12.5 a 25.0 mm</v>
          </cell>
          <cell r="E17" t="str">
            <v>kg</v>
          </cell>
          <cell r="F17">
            <v>653.34500000000003</v>
          </cell>
          <cell r="G17" t="str">
            <v>13,07*50kg/m³</v>
          </cell>
          <cell r="H17" t="str">
            <v>Volume de concreto x 50kg/m³</v>
          </cell>
        </row>
        <row r="18">
          <cell r="A18" t="str">
            <v>02.02</v>
          </cell>
          <cell r="B18" t="str">
            <v>SINAPI</v>
          </cell>
          <cell r="C18" t="str">
            <v>040246</v>
          </cell>
          <cell r="D18" t="str">
            <v>Fornecimento, dobragem e colocação em fôrma, de armadura CA-60 B fina, diâmetro de 4.0 a 7.0mm</v>
          </cell>
          <cell r="E18" t="str">
            <v>kg</v>
          </cell>
          <cell r="F18">
            <v>326.67250000000001</v>
          </cell>
          <cell r="G18" t="str">
            <v>13,07*25kg/m³</v>
          </cell>
          <cell r="H18" t="str">
            <v>Volume de concreto x 25kg/m³</v>
          </cell>
        </row>
        <row r="19">
          <cell r="A19" t="str">
            <v>02.03</v>
          </cell>
          <cell r="B19" t="str">
            <v>SINAPI</v>
          </cell>
          <cell r="C19" t="str">
            <v>94965</v>
          </cell>
          <cell r="D19" t="str">
            <v>CONCRETO FCK = 25MPA, TRAÇO 1:2,3:2,7 (CIMENTO/ AREIA MÉDIA/ BRITA 1) - PREPARO MECÂNICO COM BETONEIRA 400 L. AF_07/2016</v>
          </cell>
          <cell r="E19" t="str">
            <v>m3</v>
          </cell>
          <cell r="F19">
            <v>13.0669</v>
          </cell>
          <cell r="G19" t="str">
            <v>mureta: viga ((2,5*31+1,44+1,1+1,2+0,99+1,17+1,1+0,49)*0,4*0,15) + sapata ((0,6*0,6*0,2)*38) + pilarete ((0,15*0,15*1,3)*38) + área externa:  viga (4,12) + cinta (3,43) + coluna (1,30)</v>
          </cell>
          <cell r="H19" t="str">
            <v xml:space="preserve">Mureta: viga + sapata + pilarete / Area externa: viga + colunas+ cintas </v>
          </cell>
        </row>
        <row r="20">
          <cell r="A20" t="str">
            <v>02.04</v>
          </cell>
          <cell r="B20" t="str">
            <v>SINAPI</v>
          </cell>
          <cell r="C20" t="str">
            <v>74157/004</v>
          </cell>
          <cell r="D20" t="str">
            <v>LANCAMENTO/APLICACAO MANUAL DE CONCRETO EM FUNDACOES</v>
          </cell>
          <cell r="E20" t="str">
            <v>m3</v>
          </cell>
          <cell r="F20">
            <v>13.0669</v>
          </cell>
          <cell r="G20" t="str">
            <v>igual item 2.03</v>
          </cell>
        </row>
        <row r="21">
          <cell r="A21" t="str">
            <v>02.05</v>
          </cell>
          <cell r="B21" t="str">
            <v>SINAPI</v>
          </cell>
          <cell r="C21" t="str">
            <v>74007/002</v>
          </cell>
          <cell r="D21" t="str">
            <v>Fôrma de tábua de madeira de 2.5 x 30.0 cm para fundações, levando-se em conta a utilização 5 vezes (incluido o material, corte, montagem, escoramento e desforma)</v>
          </cell>
          <cell r="E21" t="str">
            <v>m2</v>
          </cell>
          <cell r="F21">
            <v>156.80279999999999</v>
          </cell>
          <cell r="G21" t="str">
            <v>13,07*12m²/m³</v>
          </cell>
          <cell r="H21" t="str">
            <v>Volume de concreto x estimativa de forma/m³ de concreto para superestrutura dividido pela quantidade de usos</v>
          </cell>
        </row>
        <row r="23">
          <cell r="A23">
            <v>3</v>
          </cell>
          <cell r="D23" t="str">
            <v>PAREDES E PAINÉIS</v>
          </cell>
          <cell r="E23" t="str">
            <v xml:space="preserve"> </v>
          </cell>
        </row>
        <row r="24">
          <cell r="A24" t="str">
            <v>03.01</v>
          </cell>
          <cell r="B24" t="str">
            <v>IOPES</v>
          </cell>
          <cell r="C24" t="str">
            <v>050301</v>
          </cell>
          <cell r="D24" t="str">
            <v>Verga/contraverga reta de concreto armado 10 x 5 cm, Fck = 15 MPa, inclusive forma, armação e desforma</v>
          </cell>
          <cell r="E24" t="str">
            <v>m</v>
          </cell>
          <cell r="F24">
            <v>6.3000000000000007</v>
          </cell>
          <cell r="G24" t="str">
            <v>Janelas J6 (1*(0,8+0,1*2)))
Portas ( P1 (1*(0,9+0,1*2)) + P3 (1*(0,8+0,1*2)) + P5 (2*(0,9+0,1*2)) + P6 (1*(0,8+0,1*2)))</v>
          </cell>
          <cell r="H24" t="str">
            <v>Janelas e portas conforma tabela em projetos</v>
          </cell>
        </row>
        <row r="25">
          <cell r="A25" t="str">
            <v>03.02</v>
          </cell>
          <cell r="B25" t="str">
            <v>SINAPI</v>
          </cell>
          <cell r="C25" t="str">
            <v>87489</v>
          </cell>
          <cell r="D25" t="str">
            <v>Alvenaria de vedação de blocos cerâmicos furados na vertical de 9x19x39cm (espessura 9cm) de paredes com área líquida maior ou igual a 6m² com vãos e argamassa de assentamento com preparo em betoneira. af_06/20</v>
          </cell>
          <cell r="E25" t="str">
            <v>m2</v>
          </cell>
          <cell r="F25">
            <v>68.31</v>
          </cell>
          <cell r="G25" t="str">
            <v>Fundo Sala de Oficinas ((10+3,55)*2) + Platibanda da sala oficinas 02 (31,70  * 1,3)</v>
          </cell>
          <cell r="H25" t="str">
            <v>((Comprimento da parede de fundo da Sala de Oficinas 02 + paredes SAN. PNE)  * altura da parede) e área de mureta da platibanda (perimetos da sala de oficinas 02 * altura da platibanda)</v>
          </cell>
        </row>
        <row r="26">
          <cell r="A26" t="str">
            <v>03.03</v>
          </cell>
          <cell r="B26" t="str">
            <v>SINAPI</v>
          </cell>
          <cell r="C26" t="str">
            <v>87449</v>
          </cell>
          <cell r="D26" t="str">
            <v>Alvenaria de vedação de blocos vazados de concreto de 14x19x39cm (espessura 14cm) de paredes com área líquida menor que 5m² sem vãos e argamassa de assentamento com preparo em betoneira. af_06/2014_p</v>
          </cell>
          <cell r="E26" t="str">
            <v>m2</v>
          </cell>
          <cell r="F26">
            <v>152.80000000000001</v>
          </cell>
          <cell r="G26" t="str">
            <v>área externa fechamentos: 152,80</v>
          </cell>
          <cell r="H26" t="str">
            <v xml:space="preserve"> fechamento área externa: conforme tabela anexa</v>
          </cell>
        </row>
        <row r="27">
          <cell r="A27" t="str">
            <v>03.04</v>
          </cell>
          <cell r="B27" t="str">
            <v>SINAPI</v>
          </cell>
          <cell r="C27" t="str">
            <v>73937/001</v>
          </cell>
          <cell r="D27" t="str">
            <v>Cobogo de concreto (elemento vazado), 7x50x50cm, assentado com argamassa traco 1:4 (cimento e areia)</v>
          </cell>
          <cell r="E27" t="str">
            <v>m2</v>
          </cell>
          <cell r="F27">
            <v>0.48</v>
          </cell>
          <cell r="G27" t="str">
            <v>= 0,8 * 0,6</v>
          </cell>
          <cell r="H27" t="str">
            <v>Conforme projeto</v>
          </cell>
        </row>
        <row r="29">
          <cell r="A29">
            <v>4</v>
          </cell>
          <cell r="D29" t="str">
            <v>ESQUADRIAS</v>
          </cell>
          <cell r="E29" t="str">
            <v xml:space="preserve"> </v>
          </cell>
        </row>
        <row r="30">
          <cell r="A30" t="str">
            <v>04.01</v>
          </cell>
          <cell r="B30" t="str">
            <v>IOPES</v>
          </cell>
          <cell r="C30">
            <v>61303</v>
          </cell>
          <cell r="D30" t="str">
            <v>Porta em madeira de lei tipo angelim pedra ou equiv.c/enchimento em madeira 1a.qualidade esp. 30mm p/ pintura, inclusive alizares, dobradiças e fechadura externa em latão cromado LaFonte ou equiv., exclusive marco, nas dim.: 0.80 x 2.10 m</v>
          </cell>
          <cell r="E30" t="str">
            <v>un</v>
          </cell>
          <cell r="F30">
            <v>1</v>
          </cell>
          <cell r="G30" t="str">
            <v>P3=1</v>
          </cell>
          <cell r="H30" t="str">
            <v>Quadro de esquadrias</v>
          </cell>
        </row>
        <row r="31">
          <cell r="A31" t="str">
            <v>04.02</v>
          </cell>
          <cell r="B31" t="str">
            <v>SINAPI</v>
          </cell>
          <cell r="C31">
            <v>91012</v>
          </cell>
          <cell r="D31" t="str">
            <v>PORTA DE MADEIRA PARA VERNIZ, SEMI-OCA (LEVE OU MÉDIA), 90X210CM, ESPESSURA DE 3,5CM, INCLUSO DOBRADIÇAS - FORNECIMENTO E INSTALAÇÃO. AF_08/2015</v>
          </cell>
          <cell r="E31" t="str">
            <v>un</v>
          </cell>
          <cell r="F31">
            <v>2</v>
          </cell>
          <cell r="G31" t="str">
            <v>P5=2</v>
          </cell>
          <cell r="H31" t="str">
            <v>Quadro de esquadrias</v>
          </cell>
        </row>
        <row r="32">
          <cell r="A32" t="str">
            <v>04.03</v>
          </cell>
          <cell r="B32" t="str">
            <v>SINAPI</v>
          </cell>
          <cell r="C32">
            <v>71104</v>
          </cell>
          <cell r="D32" t="str">
            <v>Portão de ferro de abrir em barra chata, inclusive chumbamento</v>
          </cell>
          <cell r="E32" t="str">
            <v>m2</v>
          </cell>
          <cell r="F32">
            <v>1</v>
          </cell>
          <cell r="G32" t="str">
            <v>P6=1</v>
          </cell>
          <cell r="H32" t="str">
            <v>Quadro de esquadrias</v>
          </cell>
        </row>
        <row r="33">
          <cell r="A33" t="str">
            <v>04.04</v>
          </cell>
          <cell r="B33" t="str">
            <v>SINAPI</v>
          </cell>
          <cell r="C33">
            <v>91304</v>
          </cell>
          <cell r="D33" t="str">
            <v>FECHADURA DE EMBUTIR COM CILINDRO, EXTERNA, COMPLETA, ACABAMENTO PADRÃO POPULAR, INCLUSO EXECUÇÃO DE FURO - FORNECIMENTO E INSTALAÇÃO. AF_08/2015</v>
          </cell>
          <cell r="E33" t="str">
            <v>un</v>
          </cell>
          <cell r="F33">
            <v>4</v>
          </cell>
          <cell r="G33" t="str">
            <v xml:space="preserve"> SOMATÓRIO DOS P1 A P6  = 4,00</v>
          </cell>
          <cell r="H33" t="str">
            <v>Quadro de esquadrias</v>
          </cell>
        </row>
        <row r="34">
          <cell r="A34" t="str">
            <v>04.05</v>
          </cell>
          <cell r="B34" t="str">
            <v>CPU</v>
          </cell>
          <cell r="C34" t="str">
            <v>16</v>
          </cell>
          <cell r="D34" t="str">
            <v>BARRA DE APOIO RETA, EM AÇO INOX POLIDO, COMPRIMENTO 80CM, DIÂMETRO MINIMO 3CM - FORNECIMENTO E INTALAÇÃO</v>
          </cell>
          <cell r="E34" t="str">
            <v>und</v>
          </cell>
          <cell r="F34">
            <v>1.6</v>
          </cell>
          <cell r="G34" t="str">
            <v xml:space="preserve"> SOMATÓRIO DOS 3 SANITÁRIOS PNE  = 0,8*2 = 1,60</v>
          </cell>
          <cell r="H34" t="str">
            <v>Conforme projeto</v>
          </cell>
        </row>
        <row r="35">
          <cell r="A35" t="str">
            <v>04.06</v>
          </cell>
          <cell r="B35" t="str">
            <v>SINAPI</v>
          </cell>
          <cell r="C35" t="str">
            <v>84862</v>
          </cell>
          <cell r="D35" t="str">
            <v>Guarda-corpo com corrimao em tubo de aco galvanizado 1 1/2"</v>
          </cell>
          <cell r="E35" t="str">
            <v>m</v>
          </cell>
          <cell r="F35">
            <v>77.31</v>
          </cell>
          <cell r="G35" t="str">
            <v>Rampas, patamares, Sala de oficinas 2 e Playgroud</v>
          </cell>
          <cell r="H35" t="str">
            <v>Conforme tabela anexa</v>
          </cell>
        </row>
        <row r="36">
          <cell r="A36" t="str">
            <v>04.07</v>
          </cell>
          <cell r="B36" t="str">
            <v>SINAPI</v>
          </cell>
          <cell r="C36" t="str">
            <v>74072/003</v>
          </cell>
          <cell r="D36" t="str">
            <v>Corrimao em tubo aco galvanizado 1 1/4" com bracadeira</v>
          </cell>
          <cell r="E36" t="str">
            <v>m</v>
          </cell>
          <cell r="F36">
            <v>26.19</v>
          </cell>
          <cell r="G36" t="str">
            <v>Rampas e patamares</v>
          </cell>
          <cell r="H36" t="str">
            <v>Conforme tabela anexa</v>
          </cell>
        </row>
        <row r="37">
          <cell r="A37" t="str">
            <v>04.08</v>
          </cell>
          <cell r="B37" t="str">
            <v>SINAPI</v>
          </cell>
          <cell r="C37" t="str">
            <v>94559</v>
          </cell>
          <cell r="D37" t="str">
            <v>JANELA DE AÇO BASCULANTE, FIXAÇÃO COM ARGAMASSA, SEM VIDROS, PADRONIZADA. AF_07/2016</v>
          </cell>
          <cell r="E37" t="str">
            <v>m2</v>
          </cell>
          <cell r="F37">
            <v>0.72000000000000008</v>
          </cell>
          <cell r="G37" t="str">
            <v>área J1 + J6</v>
          </cell>
          <cell r="H37" t="str">
            <v>Conforme tabela anexa</v>
          </cell>
        </row>
        <row r="38">
          <cell r="A38" t="str">
            <v>04.09</v>
          </cell>
          <cell r="B38" t="str">
            <v>SINAPI</v>
          </cell>
          <cell r="C38" t="str">
            <v>72117</v>
          </cell>
          <cell r="D38" t="str">
            <v>Vidro liso comum transparente, espessura 4mm</v>
          </cell>
          <cell r="E38" t="str">
            <v>m2</v>
          </cell>
          <cell r="F38">
            <v>0.40799999999999997</v>
          </cell>
          <cell r="G38" t="str">
            <v>área de janela * 0,85</v>
          </cell>
          <cell r="H38" t="str">
            <v>Conforme tabela anexa</v>
          </cell>
        </row>
        <row r="39">
          <cell r="A39" t="str">
            <v>04.10</v>
          </cell>
          <cell r="B39" t="str">
            <v>SINAPI</v>
          </cell>
          <cell r="C39" t="str">
            <v>73932/001</v>
          </cell>
          <cell r="D39" t="str">
            <v>Grade de ferro em barra chata 3/16"</v>
          </cell>
          <cell r="E39" t="str">
            <v>m2</v>
          </cell>
          <cell r="F39">
            <v>6.0600000000000005</v>
          </cell>
          <cell r="G39" t="str">
            <v xml:space="preserve">Grades das janelas </v>
          </cell>
          <cell r="H39" t="str">
            <v>Conforme tabela anexa</v>
          </cell>
        </row>
        <row r="40">
          <cell r="A40" t="str">
            <v>04.11</v>
          </cell>
          <cell r="B40" t="str">
            <v>CPU</v>
          </cell>
          <cell r="C40" t="str">
            <v>15</v>
          </cell>
          <cell r="D40" t="str">
            <v xml:space="preserve">Brise  em aluminio BRANCO dimensões 5,00m x 2,45m,  travessas verticais em cg 012. diaganoais  e travessas horizontais veneziana VZ 060, devidamente fixada. </v>
          </cell>
          <cell r="E40" t="str">
            <v>m²</v>
          </cell>
          <cell r="F40">
            <v>18.87</v>
          </cell>
          <cell r="G40" t="str">
            <v>de acordo com projeto</v>
          </cell>
          <cell r="H40" t="str">
            <v>Conforme tabela anexa</v>
          </cell>
        </row>
        <row r="42">
          <cell r="A42">
            <v>5</v>
          </cell>
          <cell r="D42" t="str">
            <v>COBERTURA</v>
          </cell>
          <cell r="E42" t="str">
            <v xml:space="preserve"> </v>
          </cell>
        </row>
        <row r="43">
          <cell r="A43" t="str">
            <v>05.01</v>
          </cell>
          <cell r="B43" t="str">
            <v>IOPES</v>
          </cell>
          <cell r="C43" t="str">
            <v>090102</v>
          </cell>
          <cell r="D43" t="str">
            <v>Estrutura de madeira de lei tipo Paraju, peroba mica, angelim pedra ou equivalente para telhado de telha ondulada de fibrocimento esp. 6mm, com pontaletes e caibros, inclusive tratamento com cupinicida, exclusive telhas</v>
          </cell>
          <cell r="E43" t="str">
            <v>m2</v>
          </cell>
          <cell r="F43">
            <v>60</v>
          </cell>
          <cell r="G43" t="str">
            <v xml:space="preserve"> = 10 * 6</v>
          </cell>
          <cell r="H43" t="str">
            <v>Largura * comprimento (Sala de Oficinas 02)</v>
          </cell>
        </row>
        <row r="44">
          <cell r="A44" t="str">
            <v>05.02</v>
          </cell>
          <cell r="B44" t="str">
            <v>SINAPI</v>
          </cell>
          <cell r="C44" t="str">
            <v>94218</v>
          </cell>
          <cell r="D44" t="str">
            <v>TELHAMENTO COM TELHA ESTRUTURAL DE FIBROCIMENTO E= 6 MM, COM ATÉ 2 ÁGUAS, INCLUSO IÇAMENTO. AF_06/2016</v>
          </cell>
          <cell r="E44" t="str">
            <v>m2</v>
          </cell>
          <cell r="F44">
            <v>60</v>
          </cell>
          <cell r="G44" t="str">
            <v>igual ao item 05.01</v>
          </cell>
          <cell r="H44" t="str">
            <v>ver item 05.01</v>
          </cell>
        </row>
        <row r="45">
          <cell r="A45" t="str">
            <v>05.03</v>
          </cell>
          <cell r="B45" t="str">
            <v>SINAPI</v>
          </cell>
          <cell r="C45" t="str">
            <v>94450</v>
          </cell>
          <cell r="D45" t="str">
            <v>RUFO EM FIBROCIMENTO PARA TELHA ONDULADA E = 6 MM, ABA DE 26 CM, INCLUSO TRANSPORTE VERTICAL. AF_06/2016</v>
          </cell>
          <cell r="E45" t="str">
            <v>m</v>
          </cell>
          <cell r="F45">
            <v>22</v>
          </cell>
          <cell r="G45" t="str">
            <v xml:space="preserve"> = 10 + 2*6</v>
          </cell>
          <cell r="H45" t="str">
            <v>Planta da cobertura da sala de oficinas 02</v>
          </cell>
        </row>
        <row r="46">
          <cell r="A46" t="str">
            <v>05.04</v>
          </cell>
          <cell r="B46" t="str">
            <v>IOPES</v>
          </cell>
          <cell r="C46" t="str">
            <v>090305</v>
          </cell>
          <cell r="D46" t="str">
            <v>Calha de concreto armado Fck=15 MPa em "U" nas dimensões de 38 x 56 cm conforme detalhes em projeto</v>
          </cell>
          <cell r="E46" t="str">
            <v>m</v>
          </cell>
          <cell r="F46">
            <v>10</v>
          </cell>
          <cell r="G46">
            <v>10</v>
          </cell>
          <cell r="H46" t="str">
            <v>Planta da cobertura da sala de oficinas 03</v>
          </cell>
        </row>
        <row r="47">
          <cell r="A47" t="str">
            <v>05.05</v>
          </cell>
          <cell r="B47" t="str">
            <v>CPU</v>
          </cell>
          <cell r="C47" t="str">
            <v>10</v>
          </cell>
          <cell r="D47" t="str">
            <v xml:space="preserve">Cobertura - com estrutura em aço galvanizado com pintura automotiva e policarbonato alveolar - medidas e  estrutura conforme projeto enviado. Fornecimento e Instalação.      </v>
          </cell>
          <cell r="E47" t="str">
            <v>m²</v>
          </cell>
          <cell r="F47">
            <v>15.66</v>
          </cell>
          <cell r="G47" t="str">
            <v>5,4 * 2,9</v>
          </cell>
          <cell r="H47" t="str">
            <v>Conforme projeto</v>
          </cell>
        </row>
        <row r="49">
          <cell r="A49">
            <v>6</v>
          </cell>
          <cell r="D49" t="str">
            <v>TETOS E FORROS</v>
          </cell>
          <cell r="E49" t="str">
            <v xml:space="preserve"> </v>
          </cell>
        </row>
        <row r="50">
          <cell r="A50" t="str">
            <v>06.01</v>
          </cell>
          <cell r="B50" t="str">
            <v>IOPES</v>
          </cell>
          <cell r="C50" t="str">
            <v>73986/001</v>
          </cell>
          <cell r="D50" t="str">
            <v>Forro de gesso em placas 60x60cm, espessura 1,2cm, inclusive fixacao com arame</v>
          </cell>
          <cell r="E50" t="str">
            <v>m2</v>
          </cell>
          <cell r="F50">
            <v>57.65</v>
          </cell>
          <cell r="G50" t="str">
            <v>(áreas: 3,15 + 54,5)</v>
          </cell>
          <cell r="H50" t="str">
            <v>áreas Sanitario PNE e Sala de Oficinas 02   (conforme projeto)</v>
          </cell>
        </row>
        <row r="51">
          <cell r="A51" t="str">
            <v>06.02</v>
          </cell>
          <cell r="B51" t="str">
            <v>IOPES</v>
          </cell>
          <cell r="C51" t="str">
            <v>88494</v>
          </cell>
          <cell r="D51" t="str">
            <v>Aplicação e lixamento de massa látex em teto, uma demão. af_06/2014</v>
          </cell>
          <cell r="E51" t="str">
            <v>m2</v>
          </cell>
          <cell r="F51">
            <v>57.65</v>
          </cell>
          <cell r="G51" t="str">
            <v>igual ao item 06.01</v>
          </cell>
          <cell r="H51" t="str">
            <v>ver item 06.01</v>
          </cell>
        </row>
        <row r="52">
          <cell r="A52" t="str">
            <v>06.03</v>
          </cell>
          <cell r="B52" t="str">
            <v>IOPES</v>
          </cell>
          <cell r="C52" t="str">
            <v>88488</v>
          </cell>
          <cell r="D52" t="str">
            <v>Aplicação manual de pintura com tinta látex acrílica em teto, duas demãos. af_06/2014</v>
          </cell>
          <cell r="E52" t="str">
            <v>m2</v>
          </cell>
          <cell r="F52">
            <v>57.65</v>
          </cell>
          <cell r="G52" t="str">
            <v>igual ao item 06.02</v>
          </cell>
          <cell r="H52" t="str">
            <v>ver item 06.02</v>
          </cell>
        </row>
        <row r="54">
          <cell r="A54">
            <v>7</v>
          </cell>
          <cell r="D54" t="str">
            <v>REVESTIMENTO DE PAREDE</v>
          </cell>
          <cell r="E54" t="str">
            <v xml:space="preserve"> </v>
          </cell>
        </row>
        <row r="55">
          <cell r="A55" t="str">
            <v>07.01</v>
          </cell>
          <cell r="B55" t="str">
            <v>SINAPI</v>
          </cell>
          <cell r="C55" t="str">
            <v>87879</v>
          </cell>
          <cell r="D55" t="str">
            <v>Chapisco aplicado tanto em pilares e vigas de concreto como em alvenarias de paredes internas, com colher de pedreiro. argamassa traço 1:3 com preparo em betoneira 400l. af_06/2014</v>
          </cell>
          <cell r="E55" t="str">
            <v>m2</v>
          </cell>
          <cell r="F55">
            <v>34.238</v>
          </cell>
          <cell r="G55" t="str">
            <v>(perimetro dos compartimentos (7,1 + 10) * h (1,98+0,3) -4,75</v>
          </cell>
          <cell r="H55" t="str">
            <v>(Perímetros do sanitário PNE e Fundo da Sala de Oficinas 02)  * altura (conforme projeto) - vãos (conforme tabela anexa)</v>
          </cell>
        </row>
        <row r="56">
          <cell r="A56" t="str">
            <v>07.02</v>
          </cell>
          <cell r="B56" t="str">
            <v>SINAPI</v>
          </cell>
          <cell r="C56" t="str">
            <v>87899</v>
          </cell>
          <cell r="D56" t="str">
            <v>Chapisco aplicado tanto em pilares e vigas de concreto como em alvenaria de fachada com presença de vãos, com rolo para textura acrílica. argamassa traço 1:4 e emulsão polimérica (adesivo) com preparo manual. af_06/2014</v>
          </cell>
          <cell r="E56" t="str">
            <v>m2</v>
          </cell>
          <cell r="F56">
            <v>424.16120000000006</v>
          </cell>
          <cell r="G56" t="str">
            <v>((perimetro dos compartimentos (7,1  + 10)- paredes internas (1,8+ 1,8+ 1,7+ 1,76)) * h (1,98+0,3)) + 2 * 152,80 - 4,75 + colunas sala de oficinas 02 (((0,15 * 2) + 0,35 * 2)) * 3,00 *6) + Platibanda (31,70 * 1,3)*2</v>
          </cell>
          <cell r="H56" t="str">
            <v>[Perímetro do sanitário PNE e Fundo da Sala de Oficinas 02 (conforme projeto)  - (Paredes internas PNE)] * altura + 2 * (área dos fechamentos de confinamentos, rampas, patamares e jardins)  - vãos (conforme tabela anexa) +  (colunas das Salas de Oficinas 02  * altura da coluna) e 2 * área de mureta da platibanda (perimetos da  sala de oficinas 02 * altura da platibanda) (conforme projeto)</v>
          </cell>
        </row>
        <row r="57">
          <cell r="A57" t="str">
            <v>07.03</v>
          </cell>
          <cell r="B57" t="str">
            <v>SINAPI</v>
          </cell>
          <cell r="C57" t="str">
            <v>87529</v>
          </cell>
          <cell r="D57" t="str">
            <v>Massa única, para recebimento de pintura, em argamassa traço 1:2:8, preparo mecânico com betoneira 400l, aplicada manualmente em faces internas de paredes de ambientes com área entre 5m2 e 10m2, espessura de 20mm, com execução de taliscas. af_06/2014</v>
          </cell>
          <cell r="E57" t="str">
            <v>m2</v>
          </cell>
          <cell r="F57">
            <v>170.85000000000002</v>
          </cell>
          <cell r="G57" t="str">
            <v>(perimetro dos compartimentos (10) * h (1,98+0,3) + 152,80 -4,75</v>
          </cell>
          <cell r="H57" t="str">
            <v>Perímetros dos Fundo da Sala de Oficinas 02 (conforme projeto) * altura + (área dos fechamentos de confinamentos, rampas, patamares e jardins)  - vãos (conforme tabela anexa)</v>
          </cell>
        </row>
        <row r="58">
          <cell r="A58" t="str">
            <v>07.04</v>
          </cell>
          <cell r="B58" t="str">
            <v>SINAPI</v>
          </cell>
          <cell r="C58" t="str">
            <v>87535</v>
          </cell>
          <cell r="D58" t="str">
            <v>Emboço, para recebimento de cerâmica, em argamassa traço 1:2:8, preparo mecânico com betoneira 400l, aplicado manualmente em faces internasde paredes de ambientes com área maior que 10m2, espessura de 20mm, com execução de taliscas. af_06/2014</v>
          </cell>
          <cell r="E58" t="str">
            <v>m2</v>
          </cell>
          <cell r="F58">
            <v>11.579999999999998</v>
          </cell>
          <cell r="G58" t="str">
            <v xml:space="preserve"> = perimetros (7,1) * h (2,3) - vãos (4,75)</v>
          </cell>
          <cell r="H58" t="str">
            <v>Sanitário PNE</v>
          </cell>
        </row>
        <row r="59">
          <cell r="A59" t="str">
            <v>07.05</v>
          </cell>
          <cell r="B59" t="str">
            <v>SINAPI</v>
          </cell>
          <cell r="C59" t="str">
            <v>87273</v>
          </cell>
          <cell r="D59" t="str">
            <v>Revestimento cerâmico para paredes internas com placas tipo grês ou semi-grês de dimensões 33x45 cm aplicadas em ambientes de área entre 5 m² e 10 m² na altura inteira das paredes. af_06/2014</v>
          </cell>
          <cell r="E59" t="str">
            <v>m2</v>
          </cell>
          <cell r="F59">
            <v>11.579999999999998</v>
          </cell>
          <cell r="G59" t="str">
            <v>igual ao item 07.04</v>
          </cell>
          <cell r="H59" t="str">
            <v>ver item 07.04</v>
          </cell>
        </row>
        <row r="61">
          <cell r="A61">
            <v>8</v>
          </cell>
          <cell r="D61" t="str">
            <v>PISOS INTERNOS E EXTERNOS</v>
          </cell>
          <cell r="E61" t="str">
            <v xml:space="preserve"> </v>
          </cell>
        </row>
        <row r="62">
          <cell r="A62" t="str">
            <v>08.01</v>
          </cell>
          <cell r="B62" t="str">
            <v>SINAPI</v>
          </cell>
          <cell r="C62" t="str">
            <v>87620</v>
          </cell>
          <cell r="D62" t="str">
            <v>Contrapiso em argamassa traço 1:4 (cimento e areia), preparo mecânicocom betoneira 400 l, aplicado em áreas secas menores que 10m2 sobre laje, aderido, espessura 2cm, acabamento não reforçado. af_06/2014</v>
          </cell>
          <cell r="E62" t="str">
            <v>m2</v>
          </cell>
          <cell r="F62">
            <v>156.86000000000001</v>
          </cell>
          <cell r="G62" t="str">
            <v>(área de piso: 3,15 + 15,35 + 6,7 + 11,64 + 20,75 + 5,1 + 26,53 + 9,47 + 3,67 + 54,5)</v>
          </cell>
          <cell r="H62" t="str">
            <v>Piso Sanitário PNE, Patamar 1, 2, 3 e 4, Rampas, Sala de Oficinas 02 - vãos (conforme projeto)</v>
          </cell>
        </row>
        <row r="63">
          <cell r="A63" t="str">
            <v>08.02</v>
          </cell>
          <cell r="B63" t="str">
            <v>SINAPI</v>
          </cell>
          <cell r="C63" t="str">
            <v>74115/001</v>
          </cell>
          <cell r="D63" t="str">
            <v>Lastro de concreto não estrutural, espessura de 6 cm</v>
          </cell>
          <cell r="E63" t="str">
            <v>m2</v>
          </cell>
          <cell r="F63">
            <v>5.737750000000001</v>
          </cell>
          <cell r="G63" t="str">
            <v>(área de piso: 3,15 + 15,35 + 6,7 + 11,64 + 20,75 + 5,1 + 26,53 + 9,47 + 3,67 + 54,5 + 72,65)</v>
          </cell>
          <cell r="H63" t="str">
            <v>Sanitário PNE, Patamar 1, 2, 3 e 4, Rampas, Sala de Oficinas 02 e Playgroud</v>
          </cell>
        </row>
        <row r="64">
          <cell r="A64" t="str">
            <v>08.03</v>
          </cell>
          <cell r="B64" t="str">
            <v>SINAPI</v>
          </cell>
          <cell r="C64" t="str">
            <v>87257</v>
          </cell>
          <cell r="D64" t="str">
            <v>Revestimento cerâmico para piso com placas tipo grês de dimensões 60x60 cm aplicada em ambientes de área maior que 10 m2. af_06/2014</v>
          </cell>
          <cell r="E64" t="str">
            <v>m2</v>
          </cell>
          <cell r="F64">
            <v>74.7</v>
          </cell>
          <cell r="G64" t="str">
            <v>(área de piso: 3,15 + 17,05 + 54,5)</v>
          </cell>
          <cell r="H64" t="str">
            <v>Piso Sanitario PNE, Sala de Oficinas 02  (conforme projeto)</v>
          </cell>
        </row>
        <row r="65">
          <cell r="A65" t="str">
            <v>08.04</v>
          </cell>
          <cell r="B65" t="str">
            <v>SINAPI</v>
          </cell>
          <cell r="C65" t="str">
            <v>94990</v>
          </cell>
          <cell r="D65" t="str">
            <v>EXECUÇÃO DE PASSEIO (CALÇADA) OU PISO DE CONCRETO COM CONCRETO MOLDADO IN LOCO, FEITO EM OBRA, ACABAMENTO CONVENCIONAL, NÃO ARMADO. AF_07/2016</v>
          </cell>
          <cell r="E65" t="str">
            <v>m3</v>
          </cell>
          <cell r="F65">
            <v>69.446999999999989</v>
          </cell>
          <cell r="G65" t="str">
            <v>(área de piso: 15,35 + 6,7 + 11,64 + 20,75 + 5,1 + 26,53 + 9,47 + 3,67)*0,7</v>
          </cell>
          <cell r="H65" t="str">
            <v>Patamar 1, 2, 3 e 4 e Rampas * Espessura</v>
          </cell>
        </row>
        <row r="66">
          <cell r="A66" t="str">
            <v>08.05</v>
          </cell>
          <cell r="B66" t="str">
            <v>CPU</v>
          </cell>
          <cell r="C66" t="str">
            <v>09</v>
          </cell>
          <cell r="D66" t="str">
            <v>Grama sintética verde 13 mm - Fornecimento e instalação</v>
          </cell>
          <cell r="E66" t="str">
            <v>m²</v>
          </cell>
          <cell r="F66">
            <v>73.199999999999989</v>
          </cell>
          <cell r="G66" t="str">
            <v xml:space="preserve"> 12,2 * 6</v>
          </cell>
          <cell r="H66" t="str">
            <v>Playground (L x C)</v>
          </cell>
        </row>
        <row r="67">
          <cell r="A67" t="str">
            <v>08.06</v>
          </cell>
          <cell r="B67" t="str">
            <v>SINAPI</v>
          </cell>
          <cell r="C67" t="str">
            <v>98695</v>
          </cell>
          <cell r="D67" t="str">
            <v>SOLEIRA EM MÁRMORE, LARGURA 15 CM, ESPESSURA 2,0 CM. AF_06/2018</v>
          </cell>
          <cell r="E67" t="str">
            <v>m</v>
          </cell>
          <cell r="F67">
            <v>2.5</v>
          </cell>
          <cell r="G67" t="str">
            <v>= P1(1*0,9) + P3(1*0,8) + P6(1*0,8)</v>
          </cell>
          <cell r="H67" t="str">
            <v>Entradas da área construída, sala de oficinas 02, banheiro PNE</v>
          </cell>
        </row>
        <row r="68">
          <cell r="A68" t="str">
            <v>08.07</v>
          </cell>
          <cell r="B68" t="str">
            <v>SINAPI</v>
          </cell>
          <cell r="C68" t="str">
            <v>88650</v>
          </cell>
          <cell r="D68" t="str">
            <v>Rodapé cerâmico de 7cm de altura com placas tipo grês de dimensões 60x60cm. af_06/2014</v>
          </cell>
          <cell r="E68" t="str">
            <v>m</v>
          </cell>
          <cell r="F68">
            <v>16.3</v>
          </cell>
          <cell r="G68" t="str">
            <v>(perimetro dos compartimentos (7,1 + 10)  -0,80</v>
          </cell>
          <cell r="H68" t="str">
            <v>(Perímetros sanitário PNE e Fundo da Sala de Oficinas 02)  (conforme projeto) - largura das portas  (conforme tabela anexa)</v>
          </cell>
        </row>
        <row r="70">
          <cell r="A70">
            <v>9</v>
          </cell>
          <cell r="D70" t="str">
            <v>APARELHOS HIDROSANITÁRIOS</v>
          </cell>
          <cell r="E70" t="str">
            <v xml:space="preserve"> </v>
          </cell>
        </row>
        <row r="71">
          <cell r="A71" t="str">
            <v>09.01</v>
          </cell>
          <cell r="B71" t="str">
            <v>SINAPI</v>
          </cell>
          <cell r="C71" t="str">
            <v>86888</v>
          </cell>
          <cell r="D71" t="str">
            <v>Vaso sanitário sifonado com caixa acoplada louça branca - padrão médio- fornecimento e instalação. af_12/2013_p</v>
          </cell>
          <cell r="E71" t="str">
            <v>un</v>
          </cell>
          <cell r="F71">
            <v>1</v>
          </cell>
          <cell r="G71" t="str">
            <v>Sanitário PNE</v>
          </cell>
          <cell r="H71" t="str">
            <v>Conforme projeto</v>
          </cell>
        </row>
        <row r="72">
          <cell r="A72" t="str">
            <v>09.02</v>
          </cell>
          <cell r="B72" t="str">
            <v>SINAPI</v>
          </cell>
          <cell r="C72" t="str">
            <v>86936</v>
          </cell>
          <cell r="D72" t="str">
            <v>Cuba de embutir de aço inoxidável média, incluso válvula tipo americana e sifão tipo garrafa em metal cromado - fornecimento e instalação. af_12/2013</v>
          </cell>
          <cell r="E72" t="str">
            <v>un</v>
          </cell>
          <cell r="F72">
            <v>2</v>
          </cell>
          <cell r="G72" t="str">
            <v>Sala de Oficinas 02</v>
          </cell>
          <cell r="H72" t="str">
            <v>Conforme projeto</v>
          </cell>
        </row>
        <row r="73">
          <cell r="A73" t="str">
            <v>09.03</v>
          </cell>
          <cell r="B73" t="str">
            <v>SINAPI</v>
          </cell>
          <cell r="C73" t="str">
            <v>86909</v>
          </cell>
          <cell r="D73" t="str">
            <v>Torneira cromada tubo móvel, de mesa, 1/2" ou 3/4", para pia de cozinha, padrão alto - fornecimento e instalação. af_12/2013</v>
          </cell>
          <cell r="E73" t="str">
            <v>un</v>
          </cell>
          <cell r="F73">
            <v>2</v>
          </cell>
          <cell r="G73" t="str">
            <v>igual ao item 09.02</v>
          </cell>
          <cell r="H73" t="str">
            <v>ver item 09.02</v>
          </cell>
        </row>
        <row r="74">
          <cell r="A74" t="str">
            <v>09.04</v>
          </cell>
          <cell r="B74" t="str">
            <v>IOPES</v>
          </cell>
          <cell r="C74" t="str">
            <v>170220</v>
          </cell>
          <cell r="D74" t="str">
            <v>Bancada de granito com espessura de 2 cm</v>
          </cell>
          <cell r="E74" t="str">
            <v>m2</v>
          </cell>
          <cell r="F74">
            <v>2.5799999999999996</v>
          </cell>
          <cell r="G74" t="str">
            <v>= Sala de oficina 02 (4,3*0,6)</v>
          </cell>
          <cell r="H74" t="str">
            <v>Sala de Oficinas 02</v>
          </cell>
        </row>
        <row r="75">
          <cell r="A75" t="str">
            <v>09.05</v>
          </cell>
          <cell r="B75" t="str">
            <v>IOPES</v>
          </cell>
          <cell r="C75" t="str">
            <v>170111</v>
          </cell>
          <cell r="D75" t="str">
            <v>Papeleira de louça branca, 15x15cm, marcas de referência Deca, Celite ou Ideal Standard.</v>
          </cell>
          <cell r="E75" t="str">
            <v>und</v>
          </cell>
          <cell r="F75">
            <v>1</v>
          </cell>
          <cell r="G75" t="str">
            <v>Sanitário PNE</v>
          </cell>
          <cell r="H75" t="str">
            <v>Conforme projeto</v>
          </cell>
        </row>
        <row r="76">
          <cell r="A76" t="str">
            <v>09.06</v>
          </cell>
          <cell r="B76" t="str">
            <v>SINAPI</v>
          </cell>
          <cell r="C76" t="str">
            <v>170131</v>
          </cell>
          <cell r="D76" t="str">
            <v>Lavatório de louça branca com coluna suspensa - ref L51 + CS 1v, cor branca, inclusive sifão, válvula e engates cromados, exclusive torneira, para PNE</v>
          </cell>
          <cell r="E76" t="str">
            <v>und</v>
          </cell>
          <cell r="F76">
            <v>1</v>
          </cell>
          <cell r="G76" t="str">
            <v>Sanitário PNE</v>
          </cell>
          <cell r="H76" t="str">
            <v>Conforme projeto</v>
          </cell>
        </row>
        <row r="77">
          <cell r="A77" t="str">
            <v>09.07</v>
          </cell>
          <cell r="B77" t="str">
            <v>IOPES</v>
          </cell>
          <cell r="C77" t="str">
            <v>86906</v>
          </cell>
          <cell r="D77" t="str">
            <v>Torneira cromada de mesa, 1/2" ou 3/4", para lavatório, padrão popular- fornecimento e instalação. af_12/2013</v>
          </cell>
          <cell r="E77" t="str">
            <v>un</v>
          </cell>
          <cell r="F77">
            <v>1</v>
          </cell>
          <cell r="G77" t="str">
            <v>Sanitário PNE</v>
          </cell>
          <cell r="H77" t="str">
            <v>Conforme projeto</v>
          </cell>
        </row>
        <row r="79">
          <cell r="A79">
            <v>10</v>
          </cell>
          <cell r="D79" t="str">
            <v>INSTALAÇÕES ELÉTRICAS</v>
          </cell>
          <cell r="E79" t="str">
            <v xml:space="preserve"> </v>
          </cell>
        </row>
        <row r="80">
          <cell r="A80" t="str">
            <v>10.01</v>
          </cell>
          <cell r="B80" t="str">
            <v>SINAPI</v>
          </cell>
          <cell r="C80" t="str">
            <v>74131/005</v>
          </cell>
          <cell r="D80" t="str">
            <v>Quadro de distribuicao de energia de embutir, em chapa metalica, para24 disjuntores termomagneticos monopolares, com barramento trifasico eneutro, fornecimento e instalacao</v>
          </cell>
          <cell r="E80" t="str">
            <v>un</v>
          </cell>
          <cell r="F80">
            <v>1</v>
          </cell>
          <cell r="G80" t="str">
            <v>CT 01 - SALA DE OFICINAS 1</v>
          </cell>
          <cell r="H80" t="str">
            <v>Conforme projeto elétrico</v>
          </cell>
        </row>
        <row r="81">
          <cell r="A81" t="str">
            <v>10.02</v>
          </cell>
          <cell r="B81" t="str">
            <v>IOPES</v>
          </cell>
          <cell r="C81" t="str">
            <v>151338</v>
          </cell>
          <cell r="D81" t="str">
            <v>Disjuntor unipolar 10A, Norma DIN</v>
          </cell>
          <cell r="E81" t="str">
            <v>und</v>
          </cell>
          <cell r="F81">
            <v>2</v>
          </cell>
          <cell r="G81" t="str">
            <v>ILUMINAÇÃO (C1 e C2)</v>
          </cell>
          <cell r="H81" t="str">
            <v>Conforme projeto elétrico</v>
          </cell>
        </row>
        <row r="82">
          <cell r="A82" t="str">
            <v>10.03</v>
          </cell>
          <cell r="B82" t="str">
            <v>IOPES</v>
          </cell>
          <cell r="C82" t="str">
            <v>151303</v>
          </cell>
          <cell r="D82" t="str">
            <v>Disjuntor monopolar 25 A - Norma DIN</v>
          </cell>
          <cell r="E82" t="str">
            <v>und</v>
          </cell>
          <cell r="F82">
            <v>1</v>
          </cell>
          <cell r="G82" t="str">
            <v>TOMADAS (C4)</v>
          </cell>
          <cell r="H82" t="str">
            <v>Quadro de distribuição</v>
          </cell>
        </row>
        <row r="83">
          <cell r="A83" t="str">
            <v>10.04</v>
          </cell>
          <cell r="B83" t="str">
            <v>IOPES</v>
          </cell>
          <cell r="C83" t="str">
            <v>151301</v>
          </cell>
          <cell r="D83" t="str">
            <v>Disjuntor monopolar 16 A - Norma DIN</v>
          </cell>
          <cell r="E83" t="str">
            <v>und</v>
          </cell>
          <cell r="F83">
            <v>4</v>
          </cell>
          <cell r="G83" t="str">
            <v>TOMADAS (C6 e C7)</v>
          </cell>
          <cell r="H83" t="str">
            <v>Conforme projeto elétrico</v>
          </cell>
        </row>
        <row r="84">
          <cell r="A84" t="str">
            <v>10.05</v>
          </cell>
          <cell r="B84" t="str">
            <v>IOPES</v>
          </cell>
          <cell r="C84" t="str">
            <v>151302</v>
          </cell>
          <cell r="D84" t="str">
            <v>Disjuntor monopolar 20 A - Norma DIN</v>
          </cell>
          <cell r="E84" t="str">
            <v>und</v>
          </cell>
          <cell r="F84">
            <v>4</v>
          </cell>
          <cell r="G84" t="str">
            <v>TOMADA (C3 e C5) e AR CONDICIONADO (C10)</v>
          </cell>
          <cell r="H84" t="str">
            <v>Conforme projeto elétrico</v>
          </cell>
        </row>
        <row r="85">
          <cell r="A85" t="str">
            <v>10.06</v>
          </cell>
          <cell r="B85" t="str">
            <v>IOPES</v>
          </cell>
          <cell r="C85" t="str">
            <v>151316</v>
          </cell>
          <cell r="D85" t="str">
            <v>Disjuntor tripolar de 70A - Norma DIN</v>
          </cell>
          <cell r="E85" t="str">
            <v>und</v>
          </cell>
          <cell r="F85">
            <v>2</v>
          </cell>
          <cell r="G85" t="str">
            <v>Quadro de distribuição</v>
          </cell>
          <cell r="H85" t="str">
            <v>Conforme projeto elétrico</v>
          </cell>
        </row>
        <row r="86">
          <cell r="A86" t="str">
            <v>10.07</v>
          </cell>
          <cell r="B86" t="str">
            <v>CPU</v>
          </cell>
          <cell r="C86" t="str">
            <v>01</v>
          </cell>
          <cell r="D86" t="str">
            <v>DISPOSITIVO DR TETRAPOLAR 80A 30MA - FORNECIMENTO E INSTALAÇÃO</v>
          </cell>
          <cell r="E86" t="str">
            <v>und</v>
          </cell>
          <cell r="F86">
            <v>1</v>
          </cell>
          <cell r="G86" t="str">
            <v>Quadro de distribuição</v>
          </cell>
          <cell r="H86" t="str">
            <v>Conforme projeto elétrico</v>
          </cell>
        </row>
        <row r="87">
          <cell r="A87" t="str">
            <v>10.08</v>
          </cell>
          <cell r="B87" t="str">
            <v>CPU</v>
          </cell>
          <cell r="C87" t="str">
            <v>02</v>
          </cell>
          <cell r="D87" t="str">
            <v>DISPOSITIVO DE PROTEÇÃO CONTRA SURTO DPS 12KA 275V - FORNECIMENTO E INSTALAÇÃO</v>
          </cell>
          <cell r="E87" t="str">
            <v xml:space="preserve"> und</v>
          </cell>
          <cell r="F87">
            <v>8</v>
          </cell>
          <cell r="G87" t="str">
            <v>Proteção terra</v>
          </cell>
          <cell r="H87" t="str">
            <v>Conforme projeto elétrico</v>
          </cell>
        </row>
        <row r="88">
          <cell r="A88" t="str">
            <v>10.09</v>
          </cell>
          <cell r="B88" t="str">
            <v>SINAPI</v>
          </cell>
          <cell r="C88" t="str">
            <v>92022</v>
          </cell>
          <cell r="D88" t="str">
            <v>INTERRUPTOR SIMPLES (1 MÓDULO) COM 1 TOMADA DE EMBUTIR 2P+T 10 A, SEM SUPORTE E SEM PLACA - FORNECIMENTO E INSTALAÇÃO. AF_12/2015</v>
          </cell>
          <cell r="E88" t="str">
            <v>un</v>
          </cell>
          <cell r="F88">
            <v>5</v>
          </cell>
          <cell r="G88" t="str">
            <v>San. PNE. Masc/FEM, Depósito, Sala de Oficinas 02 e Playground</v>
          </cell>
          <cell r="H88" t="str">
            <v>Conforme Lista materiais</v>
          </cell>
        </row>
        <row r="89">
          <cell r="A89" t="str">
            <v>10.10</v>
          </cell>
          <cell r="B89" t="str">
            <v>IOPES</v>
          </cell>
          <cell r="C89" t="str">
            <v>180217</v>
          </cell>
          <cell r="D89" t="str">
            <v>Espelho para caixa estampada 4 x 2"</v>
          </cell>
          <cell r="E89" t="str">
            <v>un</v>
          </cell>
          <cell r="F89">
            <v>5</v>
          </cell>
          <cell r="G89" t="str">
            <v>complemento do item 10.10</v>
          </cell>
          <cell r="H89" t="str">
            <v>Conforme projeto elétrico</v>
          </cell>
        </row>
        <row r="90">
          <cell r="A90" t="str">
            <v>10.11</v>
          </cell>
          <cell r="B90" t="str">
            <v>SINAPI</v>
          </cell>
          <cell r="C90" t="str">
            <v>92025</v>
          </cell>
          <cell r="D90" t="str">
            <v>INTERRUPTOR SIMPLES (1 MÓDULO) COM 2 TOMADAS DE EMBUTIR 2P+T 10 A, INCLUINDO SUPORTE E PLACA - FORNECIMENTO E INSTALAÇÃO. AF_12/2015</v>
          </cell>
          <cell r="E90" t="str">
            <v>un</v>
          </cell>
          <cell r="F90">
            <v>3</v>
          </cell>
          <cell r="G90" t="str">
            <v>Sala de Oficinas 01 e Sala de Oficinas 02</v>
          </cell>
          <cell r="H90" t="str">
            <v>Conforme projeto elétrico</v>
          </cell>
        </row>
        <row r="91">
          <cell r="A91" t="str">
            <v>10.12</v>
          </cell>
          <cell r="B91" t="str">
            <v>CPU</v>
          </cell>
          <cell r="C91" t="str">
            <v>03</v>
          </cell>
          <cell r="D91" t="str">
            <v>INTERRUPTOR PARALELO ("THREE WAY") TRES SECÇÕES - FORNECIMENTO E INSTALAÇÃO</v>
          </cell>
          <cell r="E91" t="str">
            <v xml:space="preserve"> und</v>
          </cell>
          <cell r="F91">
            <v>2</v>
          </cell>
          <cell r="G91" t="str">
            <v>Rampa e Patamar</v>
          </cell>
          <cell r="H91" t="str">
            <v>Conforme projeto elétrico</v>
          </cell>
        </row>
        <row r="92">
          <cell r="A92">
            <v>0</v>
          </cell>
          <cell r="B92" t="str">
            <v>CPU</v>
          </cell>
          <cell r="C92" t="str">
            <v>04</v>
          </cell>
          <cell r="D92" t="str">
            <v>Lampada LED 12W quadrada 17x17 embutir LUZ BRANCA -  FORNECIMENTO E INSTALAÇÃO</v>
          </cell>
          <cell r="E92" t="str">
            <v xml:space="preserve"> und</v>
          </cell>
          <cell r="F92">
            <v>29</v>
          </cell>
          <cell r="G92" t="str">
            <v>Sala de Oficinas 01, San. PNE. Masc/FEM, Depósito, Sala de Oficinas 02, iluminação externa</v>
          </cell>
          <cell r="H92" t="str">
            <v>Conforme projeto elétrico</v>
          </cell>
        </row>
        <row r="93">
          <cell r="A93" t="str">
            <v>10.14</v>
          </cell>
          <cell r="B93" t="str">
            <v>CPU</v>
          </cell>
          <cell r="C93" t="str">
            <v>05</v>
          </cell>
          <cell r="D93" t="str">
            <v>Arandela Externa dois fachos de luz quadrada LUZ BRANCA FRIA com lampada LED 7W - FORNECIMENTO E INSTALAÇÃO</v>
          </cell>
          <cell r="E93" t="str">
            <v>und</v>
          </cell>
          <cell r="F93">
            <v>14</v>
          </cell>
          <cell r="G93" t="str">
            <v xml:space="preserve">Sala de Oficinas 01, San. PNE. Masc/FEM, Depósito, Sala de Oficinas 02, </v>
          </cell>
          <cell r="H93" t="str">
            <v>Conforme projeto elétrico</v>
          </cell>
        </row>
        <row r="94">
          <cell r="A94" t="str">
            <v>10.15</v>
          </cell>
          <cell r="B94" t="str">
            <v>SINAPI</v>
          </cell>
          <cell r="C94" t="str">
            <v>91996</v>
          </cell>
          <cell r="D94" t="str">
            <v>TOMADA MÉDIA DE EMBUTIR (1 MÓDULO), 2P+T 10 A, INCLUINDO SUPORTE E PLACA - FORNECIMENTO E INSTALAÇÃO. AF_12/2015</v>
          </cell>
          <cell r="E94" t="str">
            <v>un</v>
          </cell>
          <cell r="F94">
            <v>38</v>
          </cell>
          <cell r="G94" t="str">
            <v xml:space="preserve">Sala de Oficinas 01, San. PNE. Masc/FEM, Depósito, Sala de Oficinas 02, </v>
          </cell>
          <cell r="H94" t="str">
            <v>Conforme projeto elétrico</v>
          </cell>
        </row>
        <row r="95">
          <cell r="A95" t="str">
            <v>10.16</v>
          </cell>
          <cell r="B95" t="str">
            <v>SINAPI</v>
          </cell>
          <cell r="C95" t="str">
            <v>91940</v>
          </cell>
          <cell r="D95" t="str">
            <v>CAIXA RETANGULAR 4" X 2" MÉDIA (1,30 M DO PISO), PVC, INSTALADA EM PAREDE - FORNECIMENTO E INSTALAÇÃO. AF_12/2015</v>
          </cell>
          <cell r="E95" t="str">
            <v>un</v>
          </cell>
          <cell r="F95">
            <v>52</v>
          </cell>
          <cell r="G95" t="str">
            <v>Sala de Oficinas 01, San. PNE. Masc/FEM, Depósito, Sala de Oficinas 02, iluminação externa</v>
          </cell>
          <cell r="H95" t="str">
            <v>Conforme projeto elétrico</v>
          </cell>
        </row>
        <row r="96">
          <cell r="A96" t="str">
            <v>10.17</v>
          </cell>
          <cell r="B96" t="str">
            <v>SINAPI</v>
          </cell>
          <cell r="C96" t="str">
            <v>91997</v>
          </cell>
          <cell r="D96" t="str">
            <v>TOMADA MÉDIA DE EMBUTIR (1 MÓDULO), 2P+T 20 A, INCLUINDO SUPORTE E PLACA - FORNECIMENTO E INSTALAÇÃO. AF_12/2015</v>
          </cell>
          <cell r="E96" t="str">
            <v>un</v>
          </cell>
          <cell r="F96">
            <v>4</v>
          </cell>
          <cell r="G96" t="str">
            <v>Sala de Oficinas 01 e Depósito</v>
          </cell>
          <cell r="H96" t="str">
            <v>Conforme projeto elétrico</v>
          </cell>
        </row>
        <row r="97">
          <cell r="A97" t="str">
            <v>10.18</v>
          </cell>
          <cell r="B97" t="str">
            <v>SINAPI</v>
          </cell>
          <cell r="C97" t="str">
            <v>91842</v>
          </cell>
          <cell r="D97" t="str">
            <v>ELETRODUTO FLEXÍVEL CORRUGADO, PVC, DN 20 MM (1/2"), PARA CIRCUITOS TERMINAIS, INSTALADO EM LAJE - FORNECIMENTO E INSTALAÇÃO. AF_12/2015</v>
          </cell>
          <cell r="E97" t="str">
            <v>m</v>
          </cell>
          <cell r="F97">
            <v>374.12</v>
          </cell>
          <cell r="G97" t="str">
            <v>Parede   -     200,75 m
Piso        -    130,73 m  
Teto        -      42,64 m</v>
          </cell>
          <cell r="H97" t="str">
            <v>Conforme projeto elétrico</v>
          </cell>
        </row>
        <row r="98">
          <cell r="A98" t="str">
            <v>10.19</v>
          </cell>
          <cell r="B98" t="str">
            <v>SINAPI</v>
          </cell>
          <cell r="C98" t="str">
            <v>91924</v>
          </cell>
          <cell r="D98" t="str">
            <v>CABO DE COBRE FLEXÍVEL ISOLADO, 1,5 MM², ANTI-CHAMA 450/750 V, PARA CIRCUITOS TERMINAIS - FORNECIMENTO E INSTALAÇÃO. AF_12/2015</v>
          </cell>
          <cell r="E98" t="str">
            <v>m</v>
          </cell>
          <cell r="F98">
            <v>616.77</v>
          </cell>
          <cell r="G98" t="str">
            <v>56,87 m  - Fase[A] - Vermelho
44,8 m  - Fase[C] - Amarelo
194,03 m  - Neutro - Azul
321,07 m  - Retorno - Branco</v>
          </cell>
          <cell r="H98" t="str">
            <v>Conforme projeto elétrico</v>
          </cell>
        </row>
        <row r="99">
          <cell r="A99" t="str">
            <v>10.20</v>
          </cell>
          <cell r="B99" t="str">
            <v>SINAPI</v>
          </cell>
          <cell r="C99" t="str">
            <v>91926</v>
          </cell>
          <cell r="D99" t="str">
            <v>CABO DE COBRE FLEXÍVEL ISOLADO, 2,5 MM², ANTI-CHAMA 450/750 V, PARA CIRCUITOS TERMINAIS - FORNECIMENTO E INSTALAÇÃO. AF_12/2015</v>
          </cell>
          <cell r="E99" t="str">
            <v>m</v>
          </cell>
          <cell r="F99">
            <v>310.48</v>
          </cell>
          <cell r="G99" t="str">
            <v>47,05 m  - Fase[A] - Vermelho
31,64 m  - Fase[B] - Preto
30,83 m  - Fase[C] - Amarelo
26,12 m  - Neutro - Azul
174,84 m  - Terra - Verde</v>
          </cell>
          <cell r="H99" t="str">
            <v>Conforme projeto elétrico</v>
          </cell>
        </row>
        <row r="100">
          <cell r="A100" t="str">
            <v>10.21</v>
          </cell>
          <cell r="B100" t="str">
            <v>SINAPI</v>
          </cell>
          <cell r="C100" t="str">
            <v>91928</v>
          </cell>
          <cell r="D100" t="str">
            <v>CABO DE COBRE FLEXÍVEL ISOLADO, 4 MM², ANTI-CHAMA 450/750 V, PARA CIRCUITOS TERMINAIS - FORNECIMENTO E INSTALAÇÃO. AF_12/2015</v>
          </cell>
          <cell r="E100" t="str">
            <v>m</v>
          </cell>
          <cell r="F100">
            <v>326.67</v>
          </cell>
          <cell r="G100" t="str">
            <v>21,77 m  - Fase[A] - Vermelho
104,69 m  - Fase[B] - Preto
58,64 m  - Fase[C] - Amarelo
141,57 m  - Neutro - Azul</v>
          </cell>
          <cell r="H100" t="str">
            <v>Conforme projeto elétrico</v>
          </cell>
        </row>
        <row r="101">
          <cell r="A101" t="str">
            <v>10.22</v>
          </cell>
          <cell r="B101" t="str">
            <v>SINAPI</v>
          </cell>
          <cell r="C101" t="str">
            <v>73782/005</v>
          </cell>
          <cell r="D101" t="str">
            <v>Terminal a pressao reforcado para conexao de cabo de cobre a barra, cabo 16 e 25mm2 - fornecimento e instalacao</v>
          </cell>
          <cell r="E101" t="str">
            <v>un</v>
          </cell>
          <cell r="F101">
            <v>1</v>
          </cell>
          <cell r="G101" t="str">
            <v>quantidade = 1</v>
          </cell>
          <cell r="H101" t="str">
            <v>Conforme projeto elétrico</v>
          </cell>
        </row>
        <row r="102">
          <cell r="A102" t="str">
            <v>10.23</v>
          </cell>
          <cell r="B102" t="str">
            <v>IOPES</v>
          </cell>
          <cell r="C102" t="str">
            <v>160317</v>
          </cell>
          <cell r="D102" t="str">
            <v>Cabo de cobre nú 50mm2, ref. TEL 5750, marca de referência Termotécnica ou equivalente</v>
          </cell>
          <cell r="E102" t="str">
            <v>m</v>
          </cell>
          <cell r="F102">
            <v>2.5</v>
          </cell>
          <cell r="G102" t="str">
            <v>altura - 1,5 m
ligação com a caixa - 0,5 m
conexão na caixa - 0,5 m
total - 2,5 m</v>
          </cell>
          <cell r="H102" t="str">
            <v>Conforme projeto elétrico</v>
          </cell>
        </row>
        <row r="103">
          <cell r="A103" t="str">
            <v>10.24</v>
          </cell>
          <cell r="B103" t="str">
            <v>SINAPI</v>
          </cell>
          <cell r="C103" t="str">
            <v>96985</v>
          </cell>
          <cell r="D103" t="str">
            <v>HASTE DE ATERRAMENTO 5/8 PARA SPDA - FORNECIMENTO E INSTALAÇÃO. AF_12/2017</v>
          </cell>
          <cell r="E103" t="str">
            <v>un</v>
          </cell>
          <cell r="F103">
            <v>1</v>
          </cell>
          <cell r="G103" t="str">
            <v>quantidade = 1</v>
          </cell>
          <cell r="H103" t="str">
            <v>Conforme projeto elétrico</v>
          </cell>
        </row>
        <row r="105">
          <cell r="A105">
            <v>11</v>
          </cell>
          <cell r="D105" t="str">
            <v>INSTALAÇÕES HIDROSANITÁRIOS</v>
          </cell>
          <cell r="E105" t="str">
            <v xml:space="preserve"> </v>
          </cell>
        </row>
        <row r="106">
          <cell r="A106" t="str">
            <v>11.01</v>
          </cell>
          <cell r="B106" t="str">
            <v>IOPES</v>
          </cell>
          <cell r="C106" t="str">
            <v>140701</v>
          </cell>
          <cell r="D106" t="str">
            <v>Ponto de água fria (lavatório, tanque, pia de cozinha, etc...)</v>
          </cell>
          <cell r="E106" t="str">
            <v>pt</v>
          </cell>
          <cell r="F106">
            <v>3</v>
          </cell>
          <cell r="G106" t="str">
            <v>cubas (2) + lavatório (1)</v>
          </cell>
          <cell r="H106" t="str">
            <v>Conforme projeto</v>
          </cell>
        </row>
        <row r="107">
          <cell r="A107" t="str">
            <v>11.02</v>
          </cell>
          <cell r="B107" t="str">
            <v>IOPES</v>
          </cell>
          <cell r="C107" t="str">
            <v>140702</v>
          </cell>
          <cell r="D107" t="str">
            <v>Ponto com registro de pressão (chuveiro, caixa de descarga, etc...)</v>
          </cell>
          <cell r="E107" t="str">
            <v>pt</v>
          </cell>
          <cell r="F107">
            <v>1</v>
          </cell>
          <cell r="G107" t="str">
            <v>vaso  (1)</v>
          </cell>
          <cell r="H107" t="str">
            <v>Conforme projeto</v>
          </cell>
        </row>
        <row r="108">
          <cell r="A108" t="str">
            <v>11.03</v>
          </cell>
          <cell r="B108" t="str">
            <v>IOPES</v>
          </cell>
          <cell r="C108" t="str">
            <v>140705</v>
          </cell>
          <cell r="D108" t="str">
            <v>Ponto para esgoto primário (vaso sanitário)</v>
          </cell>
          <cell r="E108" t="str">
            <v>pt</v>
          </cell>
          <cell r="F108">
            <v>1</v>
          </cell>
          <cell r="G108" t="str">
            <v>igual ao item 11.02</v>
          </cell>
          <cell r="H108" t="str">
            <v>ver item 11.02</v>
          </cell>
        </row>
        <row r="109">
          <cell r="A109" t="str">
            <v>11.04</v>
          </cell>
          <cell r="B109" t="str">
            <v>IOPES</v>
          </cell>
          <cell r="C109" t="str">
            <v>140706</v>
          </cell>
          <cell r="D109" t="str">
            <v>Ponto para esgoto secundário (pia, lavatório, mictório, tanque, bidê, etc...)</v>
          </cell>
          <cell r="E109" t="str">
            <v>pt</v>
          </cell>
          <cell r="F109">
            <v>3</v>
          </cell>
          <cell r="G109" t="str">
            <v>igual ao item 11.01</v>
          </cell>
          <cell r="H109" t="str">
            <v>ver item 11.01</v>
          </cell>
        </row>
        <row r="110">
          <cell r="A110" t="str">
            <v>11.05</v>
          </cell>
          <cell r="B110" t="str">
            <v>IOPES</v>
          </cell>
          <cell r="C110" t="str">
            <v>140708</v>
          </cell>
          <cell r="D110" t="str">
            <v>Ponto para ralo sifonado, inclusive ralo sifonado 100 x 40 mm c/ grelha em pvc</v>
          </cell>
          <cell r="E110" t="str">
            <v>pt</v>
          </cell>
          <cell r="F110">
            <v>2</v>
          </cell>
          <cell r="G110" t="str">
            <v>= banheiro PNE (1) + sala de oficinas 01 (1)</v>
          </cell>
          <cell r="H110" t="str">
            <v>Conforme projeto</v>
          </cell>
        </row>
        <row r="112">
          <cell r="A112">
            <v>12</v>
          </cell>
          <cell r="D112" t="str">
            <v>PINTURA</v>
          </cell>
          <cell r="E112" t="str">
            <v xml:space="preserve"> </v>
          </cell>
        </row>
        <row r="113">
          <cell r="A113" t="str">
            <v>12.01</v>
          </cell>
          <cell r="B113" t="str">
            <v>SINAPI</v>
          </cell>
          <cell r="C113" t="str">
            <v>88497</v>
          </cell>
          <cell r="D113" t="str">
            <v>Aplicação e lixamento de massa látex em paredes, duas demãos. af_06/2014</v>
          </cell>
          <cell r="E113" t="str">
            <v>m2</v>
          </cell>
          <cell r="F113">
            <v>170.85000000000002</v>
          </cell>
          <cell r="G113" t="str">
            <v>igual ao item 07.03</v>
          </cell>
          <cell r="H113" t="str">
            <v>ver item 07.03</v>
          </cell>
        </row>
        <row r="114">
          <cell r="A114" t="str">
            <v>12.02</v>
          </cell>
          <cell r="B114" t="str">
            <v>IOPES</v>
          </cell>
          <cell r="C114" t="str">
            <v>190211</v>
          </cell>
          <cell r="D114" t="str">
            <v>Pintura com tinta PVA, sobre concreto ou bloco de concreto, a duas demãos, marcas de referência Suvinil, Coral ou Metalatex</v>
          </cell>
          <cell r="E114" t="str">
            <v>m2</v>
          </cell>
          <cell r="F114">
            <v>170.85000000000002</v>
          </cell>
          <cell r="G114" t="str">
            <v>igual ao item 12.01</v>
          </cell>
          <cell r="H114" t="str">
            <v>ver item12.01</v>
          </cell>
        </row>
        <row r="115">
          <cell r="A115" t="str">
            <v>12.03</v>
          </cell>
          <cell r="B115" t="str">
            <v>IOPES</v>
          </cell>
          <cell r="C115" t="str">
            <v>190302</v>
          </cell>
          <cell r="D115" t="str">
            <v>Pintura com tinta esmalte sintético, marcas de referência Suvinil, Coral ou Metalatex, inclusive fundo branco nivelador, em madeira, a duas demãos</v>
          </cell>
          <cell r="E115" t="str">
            <v>m2</v>
          </cell>
          <cell r="F115">
            <v>4.1379999999999999</v>
          </cell>
          <cell r="G115" t="str">
            <v>= 4,75 - 0,61</v>
          </cell>
          <cell r="H115" t="str">
            <v>área de portas e janeas - áreas de vidros (conforme tabela anexa)</v>
          </cell>
        </row>
        <row r="117">
          <cell r="A117">
            <v>13</v>
          </cell>
          <cell r="D117" t="str">
            <v>Outros serviços</v>
          </cell>
          <cell r="E117" t="str">
            <v xml:space="preserve"> </v>
          </cell>
        </row>
        <row r="118">
          <cell r="A118" t="str">
            <v>13.01</v>
          </cell>
          <cell r="B118" t="str">
            <v>CPU</v>
          </cell>
          <cell r="C118" t="str">
            <v>11</v>
          </cell>
          <cell r="D118" t="str">
            <v>Kit Playground com Escorregador, Carrossel, Gangorra e Balanço - Fornecimento e instalação</v>
          </cell>
          <cell r="E118" t="str">
            <v>und</v>
          </cell>
          <cell r="F118">
            <v>1</v>
          </cell>
          <cell r="G118" t="str">
            <v>Playground</v>
          </cell>
          <cell r="H118" t="str">
            <v>Conforme projeto</v>
          </cell>
        </row>
        <row r="119">
          <cell r="A119" t="str">
            <v>13.02</v>
          </cell>
          <cell r="B119" t="str">
            <v>CPU</v>
          </cell>
          <cell r="C119" t="str">
            <v>12</v>
          </cell>
          <cell r="D119" t="str">
            <v xml:space="preserve"> Gradil Nylofor Pintura eletrostática dupla malha 5x20mm Altura 2.03 x 2.50. Painel Nylofor branco PD. Postes base chumbada 2.60 branco PD. Fornecimento e instalação de painel e postes  . Incluse portões de correr com requadro
</v>
          </cell>
          <cell r="E119" t="str">
            <v>m</v>
          </cell>
          <cell r="F119">
            <v>90.929999999999993</v>
          </cell>
          <cell r="G119" t="str">
            <v>frente (1,48 + 2,50 + 1,94 ) + fundos (1,44 + 2,5*3 + 0,49 + 2,5*12 + 1,1 + 2,5*6 + 1,17 + 2,5*2 + 0,99 + 2,5*8 + 1,22 + 1,1)</v>
          </cell>
          <cell r="H119" t="str">
            <v>comprimento do fechamento da frete do prédio + comprimento do fechamento dos fundos do prédioConforme projeto</v>
          </cell>
        </row>
        <row r="120">
          <cell r="A120" t="str">
            <v>13.03</v>
          </cell>
          <cell r="B120" t="str">
            <v>SINAPI</v>
          </cell>
          <cell r="C120" t="str">
            <v>83635</v>
          </cell>
          <cell r="D120" t="str">
            <v>Extintor incendio tp po quimico 6kg - fornecimento e instalacao</v>
          </cell>
          <cell r="E120" t="str">
            <v>und</v>
          </cell>
          <cell r="F120">
            <v>4</v>
          </cell>
          <cell r="G120">
            <v>4</v>
          </cell>
          <cell r="H120" t="str">
            <v xml:space="preserve">Entrada do depósito, Entrada da sala de oficinas 01, entrada da Salas de oficinas 02 e Saida Playround </v>
          </cell>
        </row>
        <row r="121">
          <cell r="A121" t="str">
            <v>13.04</v>
          </cell>
          <cell r="B121" t="str">
            <v>IOPES</v>
          </cell>
          <cell r="C121" t="str">
            <v>160612</v>
          </cell>
          <cell r="D121" t="str">
            <v>Placa de sinalização de segurança CODIGO 14 - 315/158(NBR 13.434); CÓDIGO S3(NT 14/2010-ES) ("SAIDA DE EMERGÊNCIA" - seta vertical)</v>
          </cell>
          <cell r="E121" t="str">
            <v>und</v>
          </cell>
          <cell r="F121">
            <v>4</v>
          </cell>
          <cell r="G121">
            <v>4</v>
          </cell>
          <cell r="H121" t="str">
            <v xml:space="preserve">Entrada do depósito, Entrada da sala de oficinas 01, entrada da Salas de oficinas 02 e Saida Playround </v>
          </cell>
        </row>
        <row r="122">
          <cell r="A122" t="str">
            <v>13.05</v>
          </cell>
          <cell r="B122" t="str">
            <v>CPU</v>
          </cell>
          <cell r="C122" t="str">
            <v>13</v>
          </cell>
          <cell r="D122" t="str">
            <v>BLOCO AUTONOMO BIVOLT LED 960 LUMENS C/ BATERIA  -  FORNECIMENTO E INSTALAÇÃO</v>
          </cell>
          <cell r="E122" t="str">
            <v>und</v>
          </cell>
          <cell r="F122">
            <v>2</v>
          </cell>
          <cell r="G122" t="str">
            <v>Rampas (1) + Playground (1)</v>
          </cell>
          <cell r="H122" t="str">
            <v>Área das rampas de acesso as Oficinas 01 e 02 e Playground</v>
          </cell>
        </row>
        <row r="123">
          <cell r="A123" t="str">
            <v>13.06</v>
          </cell>
          <cell r="B123" t="str">
            <v>CPU</v>
          </cell>
          <cell r="C123" t="str">
            <v>14</v>
          </cell>
          <cell r="D123" t="str">
            <v>Luz De Emergência De Paredecom 30 Leds De Alto Brilho  -  FORNECIMENTO E INSTALAÇÃO</v>
          </cell>
          <cell r="E123" t="str">
            <v>und</v>
          </cell>
          <cell r="F123">
            <v>2</v>
          </cell>
          <cell r="G123">
            <v>2</v>
          </cell>
          <cell r="H123" t="str">
            <v>Entrada do depósito e parede fundo da Salas de oficinas 02</v>
          </cell>
        </row>
        <row r="124">
          <cell r="A124" t="str">
            <v>13.07</v>
          </cell>
          <cell r="B124" t="str">
            <v>SINAPI</v>
          </cell>
          <cell r="C124" t="str">
            <v>98509</v>
          </cell>
          <cell r="D124" t="str">
            <v>PLANTIO DE ARBUSTO OU CERCA VIVA. AF_05/2018</v>
          </cell>
          <cell r="E124" t="str">
            <v>un</v>
          </cell>
          <cell r="F124">
            <v>33</v>
          </cell>
          <cell r="G124" t="str">
            <v>Mini ixora vermelha - 15 unds
Mini ixora laranja - 14und
Palmeira Fênix - 04unds</v>
          </cell>
          <cell r="H124" t="str">
            <v>Conforme projeto</v>
          </cell>
        </row>
        <row r="127">
          <cell r="D127">
            <v>0</v>
          </cell>
        </row>
        <row r="128">
          <cell r="D128">
            <v>0</v>
          </cell>
        </row>
        <row r="129">
          <cell r="D12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8"/>
    <pageSetUpPr fitToPage="1"/>
  </sheetPr>
  <dimension ref="A1:O132"/>
  <sheetViews>
    <sheetView tabSelected="1" view="pageBreakPreview" zoomScale="85" zoomScaleNormal="100" zoomScaleSheetLayoutView="85" workbookViewId="0">
      <selection activeCell="A127" sqref="A127:J127"/>
    </sheetView>
  </sheetViews>
  <sheetFormatPr defaultRowHeight="12.75" x14ac:dyDescent="0.25"/>
  <cols>
    <col min="1" max="1" width="7.5703125" style="74" customWidth="1"/>
    <col min="2" max="2" width="13.7109375" style="74" customWidth="1"/>
    <col min="3" max="3" width="14.5703125" style="82" customWidth="1"/>
    <col min="4" max="4" width="73.28515625" style="1" customWidth="1"/>
    <col min="5" max="5" width="6.7109375" style="42" customWidth="1"/>
    <col min="6" max="6" width="10" style="74" customWidth="1"/>
    <col min="7" max="7" width="12.7109375" style="1" customWidth="1"/>
    <col min="8" max="8" width="18.28515625" style="1" customWidth="1"/>
    <col min="9" max="9" width="12.7109375" style="1" customWidth="1"/>
    <col min="10" max="10" width="16.5703125" style="113" customWidth="1"/>
    <col min="11" max="11" width="1.5703125" style="72" customWidth="1"/>
    <col min="12" max="12" width="12.7109375" style="73" hidden="1" customWidth="1"/>
    <col min="13" max="13" width="7.7109375" style="74" hidden="1" customWidth="1"/>
    <col min="14" max="14" width="7.42578125" style="1" customWidth="1"/>
    <col min="15" max="15" width="11.42578125" style="43" customWidth="1"/>
    <col min="16" max="16384" width="9.140625" style="1"/>
  </cols>
  <sheetData>
    <row r="1" spans="1:15" ht="102.75" customHeight="1" thickBot="1" x14ac:dyDescent="0.3">
      <c r="A1" s="142" t="s">
        <v>0</v>
      </c>
      <c r="B1" s="143"/>
      <c r="C1" s="143"/>
      <c r="D1" s="143"/>
      <c r="E1" s="143"/>
      <c r="F1" s="143"/>
      <c r="G1" s="143"/>
      <c r="H1" s="143"/>
      <c r="I1" s="144"/>
      <c r="J1" s="145"/>
      <c r="K1" s="1"/>
      <c r="L1" s="2" t="s">
        <v>1</v>
      </c>
      <c r="M1" s="3"/>
      <c r="O1" s="1"/>
    </row>
    <row r="2" spans="1:15" s="4" customFormat="1" ht="14.25" customHeight="1" x14ac:dyDescent="0.25">
      <c r="A2" s="146" t="s">
        <v>2</v>
      </c>
      <c r="B2" s="147"/>
      <c r="C2" s="91" t="s">
        <v>3</v>
      </c>
      <c r="D2" s="91"/>
      <c r="E2" s="91"/>
      <c r="F2" s="91"/>
      <c r="G2" s="148" t="s">
        <v>4</v>
      </c>
      <c r="H2" s="92">
        <v>0.25219999999999998</v>
      </c>
      <c r="I2" s="149" t="s">
        <v>330</v>
      </c>
      <c r="J2" s="150"/>
      <c r="L2" s="5"/>
      <c r="M2" s="6"/>
    </row>
    <row r="3" spans="1:15" s="4" customFormat="1" ht="15" customHeight="1" x14ac:dyDescent="0.25">
      <c r="A3" s="151" t="s">
        <v>5</v>
      </c>
      <c r="B3" s="152"/>
      <c r="C3" s="7" t="s">
        <v>6</v>
      </c>
      <c r="D3" s="7"/>
      <c r="E3" s="7"/>
      <c r="F3" s="7"/>
      <c r="G3" s="153" t="s">
        <v>7</v>
      </c>
      <c r="H3" s="154" t="s">
        <v>8</v>
      </c>
      <c r="I3" s="155"/>
      <c r="J3" s="156"/>
      <c r="L3" s="8"/>
      <c r="M3" s="9"/>
    </row>
    <row r="4" spans="1:15" s="4" customFormat="1" ht="24.75" customHeight="1" x14ac:dyDescent="0.25">
      <c r="A4" s="151" t="s">
        <v>9</v>
      </c>
      <c r="B4" s="152"/>
      <c r="C4" s="10"/>
      <c r="D4" s="157" t="s">
        <v>10</v>
      </c>
      <c r="E4" s="158"/>
      <c r="F4" s="159"/>
      <c r="G4" s="160" t="s">
        <v>11</v>
      </c>
      <c r="H4" s="161" t="s">
        <v>12</v>
      </c>
      <c r="I4" s="162"/>
      <c r="J4" s="163"/>
      <c r="L4" s="11"/>
    </row>
    <row r="5" spans="1:15" s="4" customFormat="1" x14ac:dyDescent="0.25">
      <c r="A5" s="93" t="s">
        <v>13</v>
      </c>
      <c r="B5" s="13" t="s">
        <v>14</v>
      </c>
      <c r="C5" s="13"/>
      <c r="D5" s="14" t="s">
        <v>15</v>
      </c>
      <c r="E5" s="12" t="s">
        <v>16</v>
      </c>
      <c r="F5" s="12" t="s">
        <v>17</v>
      </c>
      <c r="G5" s="12" t="s">
        <v>18</v>
      </c>
      <c r="H5" s="94" t="s">
        <v>329</v>
      </c>
      <c r="I5" s="83" t="s">
        <v>331</v>
      </c>
      <c r="J5" s="107" t="s">
        <v>332</v>
      </c>
      <c r="K5" s="15"/>
      <c r="L5" s="16" t="s">
        <v>19</v>
      </c>
      <c r="M5" s="17" t="s">
        <v>20</v>
      </c>
      <c r="O5" s="18"/>
    </row>
    <row r="6" spans="1:15" s="21" customFormat="1" x14ac:dyDescent="0.25">
      <c r="A6" s="93"/>
      <c r="B6" s="19" t="s">
        <v>21</v>
      </c>
      <c r="C6" s="19" t="s">
        <v>22</v>
      </c>
      <c r="D6" s="14"/>
      <c r="E6" s="12"/>
      <c r="F6" s="12"/>
      <c r="G6" s="12"/>
      <c r="H6" s="94"/>
      <c r="I6" s="84"/>
      <c r="J6" s="108"/>
      <c r="K6" s="15"/>
      <c r="L6" s="16"/>
      <c r="M6" s="20"/>
      <c r="O6" s="22"/>
    </row>
    <row r="7" spans="1:15" s="4" customFormat="1" x14ac:dyDescent="0.25">
      <c r="A7" s="114">
        <v>1</v>
      </c>
      <c r="B7" s="115"/>
      <c r="C7" s="115"/>
      <c r="D7" s="116" t="s">
        <v>23</v>
      </c>
      <c r="E7" s="117"/>
      <c r="F7" s="118"/>
      <c r="G7" s="23"/>
      <c r="H7" s="86"/>
      <c r="I7" s="85"/>
      <c r="J7" s="109"/>
      <c r="K7" s="24"/>
      <c r="L7" s="25"/>
      <c r="M7" s="26"/>
      <c r="N7" s="27"/>
      <c r="O7" s="18"/>
    </row>
    <row r="8" spans="1:15" s="33" customFormat="1" x14ac:dyDescent="0.25">
      <c r="A8" s="119" t="s">
        <v>24</v>
      </c>
      <c r="B8" s="120" t="s">
        <v>25</v>
      </c>
      <c r="C8" s="120" t="s">
        <v>26</v>
      </c>
      <c r="D8" s="121" t="s">
        <v>27</v>
      </c>
      <c r="E8" s="122" t="s">
        <v>28</v>
      </c>
      <c r="F8" s="123">
        <v>3</v>
      </c>
      <c r="G8" s="124">
        <v>276.74</v>
      </c>
      <c r="H8" s="95">
        <f t="shared" ref="H8:H14" si="0">ROUND(G8,2)*ROUND(F8,2)</f>
        <v>830.22</v>
      </c>
      <c r="I8" s="164"/>
      <c r="J8" s="110">
        <f>IF(ROUND(I8*F8,2)&gt;H8, "NÃO ATENDE",ROUND(I8*F8,2))</f>
        <v>0</v>
      </c>
      <c r="K8" s="28"/>
      <c r="L8" s="29">
        <v>317.232348</v>
      </c>
      <c r="M8" s="30" t="s">
        <v>29</v>
      </c>
      <c r="N8" s="31"/>
      <c r="O8" s="32"/>
    </row>
    <row r="9" spans="1:15" s="33" customFormat="1" x14ac:dyDescent="0.25">
      <c r="A9" s="119" t="s">
        <v>30</v>
      </c>
      <c r="B9" s="120" t="s">
        <v>31</v>
      </c>
      <c r="C9" s="120" t="s">
        <v>32</v>
      </c>
      <c r="D9" s="121" t="s">
        <v>33</v>
      </c>
      <c r="E9" s="122" t="s">
        <v>28</v>
      </c>
      <c r="F9" s="123">
        <v>1.68</v>
      </c>
      <c r="G9" s="124">
        <v>17.75</v>
      </c>
      <c r="H9" s="95">
        <f t="shared" si="0"/>
        <v>29.82</v>
      </c>
      <c r="I9" s="164"/>
      <c r="J9" s="110">
        <f t="shared" ref="J9:J14" si="1">IF(ROUND(I9*F9,2)&gt;H9, "NÃO ATENDE",ROUND(I9*F9,2))</f>
        <v>0</v>
      </c>
      <c r="K9" s="28"/>
      <c r="L9" s="29">
        <v>35.274474000000005</v>
      </c>
      <c r="M9" s="30" t="s">
        <v>29</v>
      </c>
      <c r="N9" s="31"/>
      <c r="O9" s="32"/>
    </row>
    <row r="10" spans="1:15" s="33" customFormat="1" x14ac:dyDescent="0.25">
      <c r="A10" s="119" t="s">
        <v>34</v>
      </c>
      <c r="B10" s="120" t="s">
        <v>31</v>
      </c>
      <c r="C10" s="120" t="s">
        <v>35</v>
      </c>
      <c r="D10" s="121" t="s">
        <v>36</v>
      </c>
      <c r="E10" s="122" t="s">
        <v>37</v>
      </c>
      <c r="F10" s="123">
        <v>24.267399999999999</v>
      </c>
      <c r="G10" s="124">
        <v>45.87</v>
      </c>
      <c r="H10" s="95">
        <f t="shared" si="0"/>
        <v>1113.2648999999999</v>
      </c>
      <c r="I10" s="164"/>
      <c r="J10" s="110">
        <f t="shared" si="1"/>
        <v>0</v>
      </c>
      <c r="K10" s="28"/>
      <c r="L10" s="29">
        <v>33.859487999999999</v>
      </c>
      <c r="M10" s="30" t="s">
        <v>29</v>
      </c>
      <c r="N10" s="31"/>
      <c r="O10" s="32"/>
    </row>
    <row r="11" spans="1:15" s="33" customFormat="1" ht="22.5" customHeight="1" x14ac:dyDescent="0.25">
      <c r="A11" s="119" t="s">
        <v>38</v>
      </c>
      <c r="B11" s="120" t="s">
        <v>25</v>
      </c>
      <c r="C11" s="120" t="s">
        <v>39</v>
      </c>
      <c r="D11" s="121" t="s">
        <v>40</v>
      </c>
      <c r="E11" s="122" t="s">
        <v>37</v>
      </c>
      <c r="F11" s="123">
        <v>212.04599999999999</v>
      </c>
      <c r="G11" s="124">
        <v>5.48</v>
      </c>
      <c r="H11" s="95">
        <f t="shared" si="0"/>
        <v>1162.0340000000001</v>
      </c>
      <c r="I11" s="164"/>
      <c r="J11" s="110">
        <f t="shared" si="1"/>
        <v>0</v>
      </c>
      <c r="K11" s="28"/>
      <c r="L11" s="29">
        <v>49.386767999999996</v>
      </c>
      <c r="M11" s="30" t="s">
        <v>29</v>
      </c>
      <c r="N11" s="31"/>
      <c r="O11" s="32"/>
    </row>
    <row r="12" spans="1:15" s="33" customFormat="1" ht="24" customHeight="1" x14ac:dyDescent="0.25">
      <c r="A12" s="119" t="s">
        <v>41</v>
      </c>
      <c r="B12" s="120" t="s">
        <v>25</v>
      </c>
      <c r="C12" s="120" t="s">
        <v>42</v>
      </c>
      <c r="D12" s="121" t="s">
        <v>43</v>
      </c>
      <c r="E12" s="122" t="s">
        <v>37</v>
      </c>
      <c r="F12" s="123">
        <v>10.571399999999997</v>
      </c>
      <c r="G12" s="124">
        <v>6</v>
      </c>
      <c r="H12" s="95">
        <f>ROUND(G12,2)*ROUND(F12,2)</f>
        <v>63.42</v>
      </c>
      <c r="I12" s="164"/>
      <c r="J12" s="110">
        <f t="shared" si="1"/>
        <v>0</v>
      </c>
      <c r="K12" s="28"/>
      <c r="L12" s="29">
        <v>5.3969819999999995</v>
      </c>
      <c r="M12" s="30" t="s">
        <v>29</v>
      </c>
      <c r="N12" s="31"/>
      <c r="O12" s="32"/>
    </row>
    <row r="13" spans="1:15" s="33" customFormat="1" x14ac:dyDescent="0.25">
      <c r="A13" s="119" t="s">
        <v>44</v>
      </c>
      <c r="B13" s="120" t="s">
        <v>25</v>
      </c>
      <c r="C13" s="120" t="s">
        <v>45</v>
      </c>
      <c r="D13" s="121" t="s">
        <v>46</v>
      </c>
      <c r="E13" s="122" t="s">
        <v>37</v>
      </c>
      <c r="F13" s="123">
        <v>10.571399999999997</v>
      </c>
      <c r="G13" s="124">
        <v>3.83</v>
      </c>
      <c r="H13" s="95">
        <f t="shared" si="0"/>
        <v>40.4831</v>
      </c>
      <c r="I13" s="164"/>
      <c r="J13" s="110">
        <f t="shared" si="1"/>
        <v>0</v>
      </c>
      <c r="K13" s="28"/>
      <c r="L13" s="29">
        <v>17.305403999999999</v>
      </c>
      <c r="M13" s="30" t="s">
        <v>29</v>
      </c>
      <c r="N13" s="31"/>
      <c r="O13" s="32"/>
    </row>
    <row r="14" spans="1:15" s="33" customFormat="1" x14ac:dyDescent="0.25">
      <c r="A14" s="119" t="s">
        <v>47</v>
      </c>
      <c r="B14" s="120" t="s">
        <v>25</v>
      </c>
      <c r="C14" s="120" t="s">
        <v>48</v>
      </c>
      <c r="D14" s="121" t="s">
        <v>49</v>
      </c>
      <c r="E14" s="122" t="s">
        <v>28</v>
      </c>
      <c r="F14" s="123">
        <v>359.12</v>
      </c>
      <c r="G14" s="124">
        <v>11.43</v>
      </c>
      <c r="H14" s="95">
        <f t="shared" si="0"/>
        <v>4104.7416000000003</v>
      </c>
      <c r="I14" s="164"/>
      <c r="J14" s="110">
        <f t="shared" si="1"/>
        <v>0</v>
      </c>
      <c r="K14" s="28"/>
      <c r="L14" s="29">
        <v>4.6456619999999997</v>
      </c>
      <c r="M14" s="30" t="s">
        <v>29</v>
      </c>
      <c r="N14" s="31"/>
      <c r="O14" s="32"/>
    </row>
    <row r="15" spans="1:15" s="4" customFormat="1" x14ac:dyDescent="0.25">
      <c r="A15" s="125"/>
      <c r="B15" s="126"/>
      <c r="C15" s="126"/>
      <c r="D15" s="127" t="s">
        <v>50</v>
      </c>
      <c r="E15" s="128"/>
      <c r="F15" s="129"/>
      <c r="G15" s="130"/>
      <c r="H15" s="96">
        <f>SUBTOTAL(9,H8:H14)</f>
        <v>7343.9836000000005</v>
      </c>
      <c r="I15" s="89"/>
      <c r="J15" s="111">
        <f>SUBTOTAL(9,J8:J14)</f>
        <v>0</v>
      </c>
      <c r="K15" s="34"/>
      <c r="L15" s="35"/>
      <c r="M15" s="36"/>
      <c r="N15" s="27"/>
      <c r="O15" s="18"/>
    </row>
    <row r="16" spans="1:15" s="4" customFormat="1" x14ac:dyDescent="0.25">
      <c r="A16" s="131">
        <v>2</v>
      </c>
      <c r="B16" s="115"/>
      <c r="C16" s="115"/>
      <c r="D16" s="116" t="s">
        <v>51</v>
      </c>
      <c r="E16" s="117"/>
      <c r="F16" s="118"/>
      <c r="G16" s="132"/>
      <c r="H16" s="97"/>
      <c r="I16" s="90"/>
      <c r="J16" s="109"/>
      <c r="K16" s="24"/>
      <c r="L16" s="25"/>
      <c r="M16" s="26"/>
      <c r="N16" s="27"/>
      <c r="O16" s="18"/>
    </row>
    <row r="17" spans="1:15" s="40" customFormat="1" ht="27" customHeight="1" x14ac:dyDescent="0.25">
      <c r="A17" s="119" t="s">
        <v>52</v>
      </c>
      <c r="B17" s="120" t="s">
        <v>31</v>
      </c>
      <c r="C17" s="120" t="s">
        <v>53</v>
      </c>
      <c r="D17" s="121" t="s">
        <v>54</v>
      </c>
      <c r="E17" s="122" t="s">
        <v>55</v>
      </c>
      <c r="F17" s="123">
        <v>653.34500000000003</v>
      </c>
      <c r="G17" s="124">
        <v>9.08</v>
      </c>
      <c r="H17" s="98">
        <f>ROUND(G17,2)*ROUND(F17,2)</f>
        <v>5932.4180000000006</v>
      </c>
      <c r="I17" s="165"/>
      <c r="J17" s="110">
        <f t="shared" ref="J17:J21" si="2">IF(ROUND(I17*F17,2)&gt;H17, "NÃO ATENDE",ROUND(I17*F17,2))</f>
        <v>0</v>
      </c>
      <c r="K17" s="28"/>
      <c r="L17" s="35">
        <v>9.8047260000000005</v>
      </c>
      <c r="M17" s="37" t="s">
        <v>29</v>
      </c>
      <c r="N17" s="38"/>
      <c r="O17" s="39"/>
    </row>
    <row r="18" spans="1:15" s="40" customFormat="1" ht="24" customHeight="1" x14ac:dyDescent="0.25">
      <c r="A18" s="119" t="s">
        <v>56</v>
      </c>
      <c r="B18" s="120" t="s">
        <v>25</v>
      </c>
      <c r="C18" s="120" t="s">
        <v>57</v>
      </c>
      <c r="D18" s="121" t="s">
        <v>58</v>
      </c>
      <c r="E18" s="122" t="s">
        <v>55</v>
      </c>
      <c r="F18" s="123">
        <v>326.67250000000001</v>
      </c>
      <c r="G18" s="124">
        <v>8.81</v>
      </c>
      <c r="H18" s="98">
        <f>ROUND(G18,2)*ROUND(F18,2)</f>
        <v>2877.9627000000005</v>
      </c>
      <c r="I18" s="165"/>
      <c r="J18" s="110">
        <f t="shared" si="2"/>
        <v>0</v>
      </c>
      <c r="K18" s="28"/>
      <c r="L18" s="35">
        <v>9.4791539999999994</v>
      </c>
      <c r="M18" s="37" t="s">
        <v>29</v>
      </c>
      <c r="N18" s="38"/>
      <c r="O18" s="39"/>
    </row>
    <row r="19" spans="1:15" s="40" customFormat="1" ht="25.5" x14ac:dyDescent="0.25">
      <c r="A19" s="119" t="s">
        <v>59</v>
      </c>
      <c r="B19" s="120" t="s">
        <v>25</v>
      </c>
      <c r="C19" s="120" t="s">
        <v>60</v>
      </c>
      <c r="D19" s="121" t="s">
        <v>61</v>
      </c>
      <c r="E19" s="122" t="s">
        <v>37</v>
      </c>
      <c r="F19" s="123">
        <v>13.0669</v>
      </c>
      <c r="G19" s="124">
        <v>279.88</v>
      </c>
      <c r="H19" s="98">
        <f>ROUND(G19,2)*ROUND(F19,2)</f>
        <v>3658.0315999999998</v>
      </c>
      <c r="I19" s="165"/>
      <c r="J19" s="110">
        <f t="shared" si="2"/>
        <v>0</v>
      </c>
      <c r="K19" s="28"/>
      <c r="L19" s="35">
        <v>390.44848200000001</v>
      </c>
      <c r="M19" s="37" t="s">
        <v>29</v>
      </c>
      <c r="N19" s="38"/>
      <c r="O19" s="39"/>
    </row>
    <row r="20" spans="1:15" s="40" customFormat="1" x14ac:dyDescent="0.25">
      <c r="A20" s="119" t="s">
        <v>62</v>
      </c>
      <c r="B20" s="120" t="s">
        <v>25</v>
      </c>
      <c r="C20" s="120" t="s">
        <v>63</v>
      </c>
      <c r="D20" s="121" t="s">
        <v>64</v>
      </c>
      <c r="E20" s="122" t="s">
        <v>37</v>
      </c>
      <c r="F20" s="123">
        <v>13.0669</v>
      </c>
      <c r="G20" s="124">
        <v>103.42</v>
      </c>
      <c r="H20" s="98">
        <f>ROUND(G20,2)*ROUND(F20,2)</f>
        <v>1351.6994</v>
      </c>
      <c r="I20" s="165"/>
      <c r="J20" s="110">
        <f t="shared" si="2"/>
        <v>0</v>
      </c>
      <c r="K20" s="28"/>
      <c r="L20" s="35">
        <v>96.018696000000006</v>
      </c>
      <c r="M20" s="37" t="s">
        <v>29</v>
      </c>
      <c r="N20" s="38"/>
      <c r="O20" s="39"/>
    </row>
    <row r="21" spans="1:15" s="40" customFormat="1" ht="25.5" x14ac:dyDescent="0.25">
      <c r="A21" s="119" t="s">
        <v>65</v>
      </c>
      <c r="B21" s="120" t="s">
        <v>31</v>
      </c>
      <c r="C21" s="120" t="s">
        <v>66</v>
      </c>
      <c r="D21" s="121" t="s">
        <v>67</v>
      </c>
      <c r="E21" s="122" t="s">
        <v>28</v>
      </c>
      <c r="F21" s="123">
        <v>156.80279999999999</v>
      </c>
      <c r="G21" s="124">
        <v>114.34</v>
      </c>
      <c r="H21" s="98">
        <f>ROUND(G21,2)*ROUND(F21,2)</f>
        <v>17928.512000000002</v>
      </c>
      <c r="I21" s="165"/>
      <c r="J21" s="110">
        <f t="shared" si="2"/>
        <v>0</v>
      </c>
      <c r="K21" s="28"/>
      <c r="L21" s="35">
        <v>87.491213999999999</v>
      </c>
      <c r="M21" s="37" t="s">
        <v>29</v>
      </c>
      <c r="N21" s="38"/>
      <c r="O21" s="39"/>
    </row>
    <row r="22" spans="1:15" s="4" customFormat="1" x14ac:dyDescent="0.25">
      <c r="A22" s="125"/>
      <c r="B22" s="126"/>
      <c r="C22" s="126"/>
      <c r="D22" s="127" t="s">
        <v>50</v>
      </c>
      <c r="E22" s="128"/>
      <c r="F22" s="129"/>
      <c r="G22" s="130"/>
      <c r="H22" s="96">
        <f>SUBTOTAL(9,H17:H21)</f>
        <v>31748.623700000004</v>
      </c>
      <c r="I22" s="89"/>
      <c r="J22" s="111">
        <f>SUBTOTAL(9,J17:J21)</f>
        <v>0</v>
      </c>
      <c r="K22" s="34"/>
      <c r="L22" s="35"/>
      <c r="M22" s="36"/>
      <c r="N22" s="27"/>
      <c r="O22" s="18"/>
    </row>
    <row r="23" spans="1:15" s="4" customFormat="1" x14ac:dyDescent="0.25">
      <c r="A23" s="131">
        <v>3</v>
      </c>
      <c r="B23" s="115"/>
      <c r="C23" s="115"/>
      <c r="D23" s="116" t="s">
        <v>68</v>
      </c>
      <c r="E23" s="117" t="s">
        <v>69</v>
      </c>
      <c r="F23" s="118"/>
      <c r="G23" s="132"/>
      <c r="H23" s="97"/>
      <c r="I23" s="90"/>
      <c r="J23" s="109"/>
      <c r="K23" s="24"/>
      <c r="L23" s="25"/>
      <c r="M23" s="26"/>
      <c r="N23" s="27"/>
      <c r="O23" s="18"/>
    </row>
    <row r="24" spans="1:15" s="40" customFormat="1" ht="24.75" customHeight="1" x14ac:dyDescent="0.25">
      <c r="A24" s="119" t="s">
        <v>70</v>
      </c>
      <c r="B24" s="120" t="s">
        <v>31</v>
      </c>
      <c r="C24" s="120" t="s">
        <v>71</v>
      </c>
      <c r="D24" s="121" t="s">
        <v>72</v>
      </c>
      <c r="E24" s="122" t="s">
        <v>73</v>
      </c>
      <c r="F24" s="123">
        <v>6.3000000000000007</v>
      </c>
      <c r="G24" s="124">
        <v>10.8</v>
      </c>
      <c r="H24" s="98">
        <f>ROUND(G24,2)*ROUND(F24,2)</f>
        <v>68.040000000000006</v>
      </c>
      <c r="I24" s="165"/>
      <c r="J24" s="110">
        <f t="shared" ref="J24:J27" si="3">IF(ROUND(I24*F24,2)&gt;H24, "NÃO ATENDE",ROUND(I24*F24,2))</f>
        <v>0</v>
      </c>
      <c r="K24" s="28"/>
      <c r="L24" s="35">
        <v>19.922502000000001</v>
      </c>
      <c r="M24" s="37" t="s">
        <v>29</v>
      </c>
      <c r="N24" s="38"/>
      <c r="O24" s="39"/>
    </row>
    <row r="25" spans="1:15" s="4" customFormat="1" ht="38.25" x14ac:dyDescent="0.25">
      <c r="A25" s="119" t="s">
        <v>74</v>
      </c>
      <c r="B25" s="133" t="s">
        <v>25</v>
      </c>
      <c r="C25" s="133" t="s">
        <v>75</v>
      </c>
      <c r="D25" s="134" t="s">
        <v>76</v>
      </c>
      <c r="E25" s="135" t="s">
        <v>28</v>
      </c>
      <c r="F25" s="123">
        <v>68.31</v>
      </c>
      <c r="G25" s="136">
        <v>37.74</v>
      </c>
      <c r="H25" s="99">
        <f>ROUND(G25,2)*ROUND(F25,2)</f>
        <v>2578.0194000000001</v>
      </c>
      <c r="I25" s="166"/>
      <c r="J25" s="110">
        <f t="shared" si="3"/>
        <v>0</v>
      </c>
      <c r="K25" s="41"/>
      <c r="L25" s="35">
        <v>43.388729999999995</v>
      </c>
      <c r="M25" s="36" t="s">
        <v>29</v>
      </c>
      <c r="N25" s="27"/>
      <c r="O25" s="18"/>
    </row>
    <row r="26" spans="1:15" s="4" customFormat="1" ht="38.25" x14ac:dyDescent="0.25">
      <c r="A26" s="119" t="s">
        <v>77</v>
      </c>
      <c r="B26" s="133" t="s">
        <v>25</v>
      </c>
      <c r="C26" s="133" t="s">
        <v>78</v>
      </c>
      <c r="D26" s="134" t="s">
        <v>79</v>
      </c>
      <c r="E26" s="135" t="s">
        <v>28</v>
      </c>
      <c r="F26" s="123">
        <v>152.80000000000001</v>
      </c>
      <c r="G26" s="136">
        <v>58.13</v>
      </c>
      <c r="H26" s="99">
        <f>ROUND(G26,2)*ROUND(F26,2)</f>
        <v>8882.264000000001</v>
      </c>
      <c r="I26" s="166"/>
      <c r="J26" s="110">
        <f t="shared" si="3"/>
        <v>0</v>
      </c>
      <c r="K26" s="41"/>
      <c r="L26" s="35">
        <v>58.352519999999998</v>
      </c>
      <c r="M26" s="36" t="s">
        <v>29</v>
      </c>
      <c r="N26" s="27"/>
      <c r="O26" s="18"/>
    </row>
    <row r="27" spans="1:15" s="4" customFormat="1" ht="25.5" x14ac:dyDescent="0.25">
      <c r="A27" s="119" t="s">
        <v>80</v>
      </c>
      <c r="B27" s="133" t="s">
        <v>25</v>
      </c>
      <c r="C27" s="133" t="s">
        <v>81</v>
      </c>
      <c r="D27" s="134" t="s">
        <v>82</v>
      </c>
      <c r="E27" s="135" t="s">
        <v>28</v>
      </c>
      <c r="F27" s="123">
        <v>0.48</v>
      </c>
      <c r="G27" s="136">
        <v>99.67</v>
      </c>
      <c r="H27" s="99">
        <f>ROUND(G27,2)*ROUND(F27,2)</f>
        <v>47.8416</v>
      </c>
      <c r="I27" s="166"/>
      <c r="J27" s="110">
        <f t="shared" si="3"/>
        <v>0</v>
      </c>
      <c r="K27" s="41"/>
      <c r="L27" s="35">
        <v>103.03101599999999</v>
      </c>
      <c r="M27" s="36" t="s">
        <v>29</v>
      </c>
      <c r="N27" s="27"/>
      <c r="O27" s="18"/>
    </row>
    <row r="28" spans="1:15" s="4" customFormat="1" x14ac:dyDescent="0.25">
      <c r="A28" s="125"/>
      <c r="B28" s="126"/>
      <c r="C28" s="126"/>
      <c r="D28" s="127" t="s">
        <v>50</v>
      </c>
      <c r="E28" s="128"/>
      <c r="F28" s="128"/>
      <c r="G28" s="137"/>
      <c r="H28" s="96">
        <f>SUBTOTAL(9,H24:H27)</f>
        <v>11576.165000000001</v>
      </c>
      <c r="I28" s="89"/>
      <c r="J28" s="111">
        <f>SUBTOTAL(9,J24:J27)</f>
        <v>0</v>
      </c>
      <c r="K28" s="41"/>
      <c r="L28" s="35"/>
      <c r="M28" s="36"/>
      <c r="N28" s="27"/>
      <c r="O28" s="18"/>
    </row>
    <row r="29" spans="1:15" x14ac:dyDescent="0.25">
      <c r="A29" s="131">
        <v>4</v>
      </c>
      <c r="B29" s="115"/>
      <c r="C29" s="115"/>
      <c r="D29" s="116" t="s">
        <v>83</v>
      </c>
      <c r="E29" s="117" t="s">
        <v>69</v>
      </c>
      <c r="F29" s="118"/>
      <c r="G29" s="132"/>
      <c r="H29" s="97"/>
      <c r="I29" s="90"/>
      <c r="J29" s="109"/>
      <c r="K29" s="24"/>
      <c r="L29" s="25"/>
      <c r="M29" s="26"/>
      <c r="N29" s="42"/>
    </row>
    <row r="30" spans="1:15" s="46" customFormat="1" ht="36.75" customHeight="1" x14ac:dyDescent="0.25">
      <c r="A30" s="119" t="s">
        <v>84</v>
      </c>
      <c r="B30" s="138" t="s">
        <v>31</v>
      </c>
      <c r="C30" s="138">
        <v>61303</v>
      </c>
      <c r="D30" s="121" t="s">
        <v>85</v>
      </c>
      <c r="E30" s="122" t="s">
        <v>86</v>
      </c>
      <c r="F30" s="123">
        <v>1</v>
      </c>
      <c r="G30" s="124">
        <v>849.83</v>
      </c>
      <c r="H30" s="98">
        <f t="shared" ref="H30:H36" si="4">ROUND(G30,2)*ROUND(F30,2)</f>
        <v>849.83</v>
      </c>
      <c r="I30" s="165"/>
      <c r="J30" s="110">
        <f t="shared" ref="J30:J40" si="5">IF(ROUND(I30*F30,2)&gt;H30, "NÃO ATENDE",ROUND(I30*F30,2))</f>
        <v>0</v>
      </c>
      <c r="K30" s="28"/>
      <c r="L30" s="35">
        <v>626.26278600000001</v>
      </c>
      <c r="M30" s="37" t="s">
        <v>29</v>
      </c>
      <c r="N30" s="44"/>
      <c r="O30" s="45"/>
    </row>
    <row r="31" spans="1:15" s="46" customFormat="1" ht="36.75" customHeight="1" x14ac:dyDescent="0.25">
      <c r="A31" s="119" t="s">
        <v>87</v>
      </c>
      <c r="B31" s="138" t="s">
        <v>25</v>
      </c>
      <c r="C31" s="138">
        <v>91012</v>
      </c>
      <c r="D31" s="121" t="s">
        <v>88</v>
      </c>
      <c r="E31" s="122" t="s">
        <v>86</v>
      </c>
      <c r="F31" s="123">
        <v>2</v>
      </c>
      <c r="G31" s="124">
        <v>323.70999999999998</v>
      </c>
      <c r="H31" s="98">
        <f t="shared" si="4"/>
        <v>647.41999999999996</v>
      </c>
      <c r="I31" s="165"/>
      <c r="J31" s="110">
        <f t="shared" si="5"/>
        <v>0</v>
      </c>
      <c r="K31" s="28"/>
      <c r="L31" s="35">
        <v>597.90045599999996</v>
      </c>
      <c r="M31" s="37" t="s">
        <v>29</v>
      </c>
      <c r="N31" s="44"/>
      <c r="O31" s="45"/>
    </row>
    <row r="32" spans="1:15" s="52" customFormat="1" x14ac:dyDescent="0.25">
      <c r="A32" s="119" t="s">
        <v>89</v>
      </c>
      <c r="B32" s="138" t="s">
        <v>31</v>
      </c>
      <c r="C32" s="138">
        <v>71104</v>
      </c>
      <c r="D32" s="121" t="s">
        <v>90</v>
      </c>
      <c r="E32" s="122" t="s">
        <v>28</v>
      </c>
      <c r="F32" s="123">
        <v>1</v>
      </c>
      <c r="G32" s="124">
        <v>446.67</v>
      </c>
      <c r="H32" s="95">
        <f>ROUND(G32,2)*ROUND(F32,2)</f>
        <v>446.67</v>
      </c>
      <c r="I32" s="164"/>
      <c r="J32" s="110">
        <f t="shared" si="5"/>
        <v>0</v>
      </c>
      <c r="K32" s="47"/>
      <c r="L32" s="48">
        <v>1386.222966</v>
      </c>
      <c r="M32" s="49" t="s">
        <v>29</v>
      </c>
      <c r="N32" s="50"/>
      <c r="O32" s="51"/>
    </row>
    <row r="33" spans="1:15" s="46" customFormat="1" ht="36.75" customHeight="1" x14ac:dyDescent="0.25">
      <c r="A33" s="119" t="s">
        <v>91</v>
      </c>
      <c r="B33" s="138" t="s">
        <v>25</v>
      </c>
      <c r="C33" s="138">
        <v>91304</v>
      </c>
      <c r="D33" s="121" t="s">
        <v>92</v>
      </c>
      <c r="E33" s="122" t="s">
        <v>86</v>
      </c>
      <c r="F33" s="123">
        <v>4</v>
      </c>
      <c r="G33" s="124">
        <v>67.069999999999993</v>
      </c>
      <c r="H33" s="98">
        <f t="shared" si="4"/>
        <v>268.27999999999997</v>
      </c>
      <c r="I33" s="165"/>
      <c r="J33" s="110">
        <f t="shared" si="5"/>
        <v>0</v>
      </c>
      <c r="K33" s="28"/>
      <c r="L33" s="35">
        <v>89.644998000000001</v>
      </c>
      <c r="M33" s="37" t="s">
        <v>29</v>
      </c>
      <c r="N33" s="44"/>
      <c r="O33" s="45"/>
    </row>
    <row r="34" spans="1:15" s="46" customFormat="1" ht="23.25" customHeight="1" x14ac:dyDescent="0.25">
      <c r="A34" s="119" t="s">
        <v>93</v>
      </c>
      <c r="B34" s="120" t="s">
        <v>94</v>
      </c>
      <c r="C34" s="120" t="s">
        <v>95</v>
      </c>
      <c r="D34" s="121" t="s">
        <v>96</v>
      </c>
      <c r="E34" s="122" t="s">
        <v>97</v>
      </c>
      <c r="F34" s="123">
        <v>1.6</v>
      </c>
      <c r="G34" s="124">
        <v>126.93519000000002</v>
      </c>
      <c r="H34" s="95">
        <f t="shared" si="4"/>
        <v>203.10400000000001</v>
      </c>
      <c r="I34" s="164"/>
      <c r="J34" s="110">
        <f t="shared" si="5"/>
        <v>0</v>
      </c>
      <c r="K34" s="28"/>
      <c r="L34" s="35">
        <v>130.00340399999999</v>
      </c>
      <c r="M34" s="37" t="s">
        <v>29</v>
      </c>
      <c r="N34" s="44"/>
      <c r="O34" s="45"/>
    </row>
    <row r="35" spans="1:15" s="56" customFormat="1" ht="12" customHeight="1" x14ac:dyDescent="0.25">
      <c r="A35" s="119" t="s">
        <v>98</v>
      </c>
      <c r="B35" s="133" t="s">
        <v>25</v>
      </c>
      <c r="C35" s="133" t="s">
        <v>99</v>
      </c>
      <c r="D35" s="134" t="s">
        <v>100</v>
      </c>
      <c r="E35" s="122" t="s">
        <v>73</v>
      </c>
      <c r="F35" s="123">
        <v>77.31</v>
      </c>
      <c r="G35" s="136">
        <v>217.7</v>
      </c>
      <c r="H35" s="100">
        <f t="shared" si="4"/>
        <v>16830.386999999999</v>
      </c>
      <c r="I35" s="167"/>
      <c r="J35" s="110">
        <f t="shared" si="5"/>
        <v>0</v>
      </c>
      <c r="K35" s="53"/>
      <c r="L35" s="29">
        <v>216.16728599999999</v>
      </c>
      <c r="M35" s="30" t="s">
        <v>29</v>
      </c>
      <c r="N35" s="54"/>
      <c r="O35" s="55"/>
    </row>
    <row r="36" spans="1:15" x14ac:dyDescent="0.25">
      <c r="A36" s="119" t="s">
        <v>101</v>
      </c>
      <c r="B36" s="133" t="s">
        <v>25</v>
      </c>
      <c r="C36" s="133" t="s">
        <v>102</v>
      </c>
      <c r="D36" s="134" t="s">
        <v>103</v>
      </c>
      <c r="E36" s="122" t="s">
        <v>73</v>
      </c>
      <c r="F36" s="123">
        <v>26.19</v>
      </c>
      <c r="G36" s="136">
        <v>78.5</v>
      </c>
      <c r="H36" s="98">
        <f t="shared" si="4"/>
        <v>2055.915</v>
      </c>
      <c r="I36" s="165"/>
      <c r="J36" s="110">
        <f t="shared" si="5"/>
        <v>0</v>
      </c>
      <c r="K36" s="53"/>
      <c r="L36" s="35">
        <v>86.727372000000003</v>
      </c>
      <c r="M36" s="37" t="s">
        <v>29</v>
      </c>
      <c r="N36" s="42"/>
    </row>
    <row r="37" spans="1:15" s="33" customFormat="1" ht="24.75" customHeight="1" x14ac:dyDescent="0.25">
      <c r="A37" s="119" t="s">
        <v>104</v>
      </c>
      <c r="B37" s="120" t="s">
        <v>25</v>
      </c>
      <c r="C37" s="120" t="s">
        <v>105</v>
      </c>
      <c r="D37" s="121" t="s">
        <v>106</v>
      </c>
      <c r="E37" s="122" t="s">
        <v>28</v>
      </c>
      <c r="F37" s="123">
        <v>0.72000000000000008</v>
      </c>
      <c r="G37" s="124">
        <v>579.38</v>
      </c>
      <c r="H37" s="100">
        <f>ROUND(G37,2)*ROUND(F37,2)</f>
        <v>417.15359999999998</v>
      </c>
      <c r="I37" s="167"/>
      <c r="J37" s="110">
        <f t="shared" si="5"/>
        <v>0</v>
      </c>
      <c r="K37" s="53"/>
      <c r="L37" s="29">
        <v>264.852822</v>
      </c>
      <c r="M37" s="30" t="s">
        <v>29</v>
      </c>
      <c r="N37" s="31"/>
      <c r="O37" s="32"/>
    </row>
    <row r="38" spans="1:15" s="56" customFormat="1" x14ac:dyDescent="0.25">
      <c r="A38" s="119" t="s">
        <v>107</v>
      </c>
      <c r="B38" s="133" t="s">
        <v>25</v>
      </c>
      <c r="C38" s="133" t="s">
        <v>108</v>
      </c>
      <c r="D38" s="134" t="s">
        <v>109</v>
      </c>
      <c r="E38" s="122" t="s">
        <v>28</v>
      </c>
      <c r="F38" s="123">
        <v>0.40799999999999997</v>
      </c>
      <c r="G38" s="136">
        <v>176.09</v>
      </c>
      <c r="H38" s="100">
        <f>ROUND(G38,2)*ROUND(F38,2)</f>
        <v>72.196899999999999</v>
      </c>
      <c r="I38" s="167"/>
      <c r="J38" s="110">
        <f t="shared" si="5"/>
        <v>0</v>
      </c>
      <c r="K38" s="53"/>
      <c r="L38" s="29">
        <v>106.21160399999999</v>
      </c>
      <c r="M38" s="30" t="s">
        <v>29</v>
      </c>
      <c r="N38" s="54"/>
      <c r="O38" s="55"/>
    </row>
    <row r="39" spans="1:15" s="56" customFormat="1" x14ac:dyDescent="0.25">
      <c r="A39" s="119" t="s">
        <v>110</v>
      </c>
      <c r="B39" s="133" t="s">
        <v>25</v>
      </c>
      <c r="C39" s="133" t="s">
        <v>111</v>
      </c>
      <c r="D39" s="134" t="s">
        <v>112</v>
      </c>
      <c r="E39" s="122" t="s">
        <v>28</v>
      </c>
      <c r="F39" s="123">
        <v>6.0600000000000005</v>
      </c>
      <c r="G39" s="136">
        <v>307.14</v>
      </c>
      <c r="H39" s="100">
        <f>ROUND(G39,2)*ROUND(F39,2)</f>
        <v>1861.2683999999997</v>
      </c>
      <c r="I39" s="167"/>
      <c r="J39" s="110">
        <f t="shared" si="5"/>
        <v>0</v>
      </c>
      <c r="K39" s="53"/>
      <c r="L39" s="29">
        <v>308.27911799999998</v>
      </c>
      <c r="M39" s="30" t="s">
        <v>29</v>
      </c>
      <c r="N39" s="54"/>
      <c r="O39" s="55"/>
    </row>
    <row r="40" spans="1:15" s="56" customFormat="1" ht="24.75" customHeight="1" x14ac:dyDescent="0.25">
      <c r="A40" s="119" t="s">
        <v>113</v>
      </c>
      <c r="B40" s="133" t="s">
        <v>94</v>
      </c>
      <c r="C40" s="133" t="s">
        <v>114</v>
      </c>
      <c r="D40" s="134" t="s">
        <v>115</v>
      </c>
      <c r="E40" s="122" t="s">
        <v>116</v>
      </c>
      <c r="F40" s="123">
        <v>18.87</v>
      </c>
      <c r="G40" s="136">
        <v>194.21621999999999</v>
      </c>
      <c r="H40" s="95">
        <f>ROUND(G40,2)*ROUND(F40,2)</f>
        <v>3664.9314000000004</v>
      </c>
      <c r="I40" s="164"/>
      <c r="J40" s="110">
        <f t="shared" si="5"/>
        <v>0</v>
      </c>
      <c r="K40" s="53"/>
      <c r="L40" s="29">
        <v>194.21621999999999</v>
      </c>
      <c r="M40" s="30" t="s">
        <v>29</v>
      </c>
      <c r="N40" s="54"/>
      <c r="O40" s="55"/>
    </row>
    <row r="41" spans="1:15" x14ac:dyDescent="0.25">
      <c r="A41" s="125"/>
      <c r="B41" s="126"/>
      <c r="C41" s="126"/>
      <c r="D41" s="127" t="s">
        <v>50</v>
      </c>
      <c r="E41" s="128"/>
      <c r="F41" s="128"/>
      <c r="G41" s="137"/>
      <c r="H41" s="96">
        <f>SUBTOTAL(9,H30:H40)</f>
        <v>27317.156300000002</v>
      </c>
      <c r="I41" s="89"/>
      <c r="J41" s="111">
        <f>SUBTOTAL(9,J30:J40)</f>
        <v>0</v>
      </c>
      <c r="K41" s="34"/>
      <c r="L41" s="35"/>
      <c r="M41" s="36"/>
      <c r="N41" s="42"/>
    </row>
    <row r="42" spans="1:15" x14ac:dyDescent="0.25">
      <c r="A42" s="131">
        <v>5</v>
      </c>
      <c r="B42" s="115"/>
      <c r="C42" s="115"/>
      <c r="D42" s="116" t="s">
        <v>117</v>
      </c>
      <c r="E42" s="117" t="s">
        <v>69</v>
      </c>
      <c r="F42" s="118"/>
      <c r="G42" s="132"/>
      <c r="H42" s="97"/>
      <c r="I42" s="90"/>
      <c r="J42" s="109"/>
      <c r="K42" s="24"/>
      <c r="L42" s="25"/>
      <c r="M42" s="26"/>
      <c r="N42" s="42"/>
    </row>
    <row r="43" spans="1:15" s="33" customFormat="1" ht="35.25" customHeight="1" x14ac:dyDescent="0.25">
      <c r="A43" s="119" t="s">
        <v>118</v>
      </c>
      <c r="B43" s="120" t="s">
        <v>31</v>
      </c>
      <c r="C43" s="120" t="s">
        <v>119</v>
      </c>
      <c r="D43" s="121" t="s">
        <v>120</v>
      </c>
      <c r="E43" s="122" t="s">
        <v>28</v>
      </c>
      <c r="F43" s="123">
        <v>60</v>
      </c>
      <c r="G43" s="124">
        <v>94.78</v>
      </c>
      <c r="H43" s="100">
        <f>ROUND(G43,2)*ROUND(F43,2)</f>
        <v>5686.8</v>
      </c>
      <c r="I43" s="167"/>
      <c r="J43" s="110">
        <f t="shared" ref="J43:J47" si="6">IF(ROUND(I43*F43,2)&gt;H43, "NÃO ATENDE",ROUND(I43*F43,2))</f>
        <v>0</v>
      </c>
      <c r="K43" s="28"/>
      <c r="L43" s="29">
        <v>63.2361</v>
      </c>
      <c r="M43" s="30" t="s">
        <v>29</v>
      </c>
      <c r="N43" s="31"/>
      <c r="O43" s="32"/>
    </row>
    <row r="44" spans="1:15" s="33" customFormat="1" ht="25.5" customHeight="1" x14ac:dyDescent="0.25">
      <c r="A44" s="119" t="s">
        <v>121</v>
      </c>
      <c r="B44" s="120" t="s">
        <v>25</v>
      </c>
      <c r="C44" s="120" t="s">
        <v>122</v>
      </c>
      <c r="D44" s="121" t="s">
        <v>123</v>
      </c>
      <c r="E44" s="122" t="s">
        <v>28</v>
      </c>
      <c r="F44" s="123">
        <v>60</v>
      </c>
      <c r="G44" s="124">
        <v>87.06</v>
      </c>
      <c r="H44" s="100">
        <f>ROUND(G44,2)*ROUND(F44,2)</f>
        <v>5223.6000000000004</v>
      </c>
      <c r="I44" s="167"/>
      <c r="J44" s="110">
        <f t="shared" si="6"/>
        <v>0</v>
      </c>
      <c r="K44" s="28"/>
      <c r="L44" s="29">
        <v>35.349606000000001</v>
      </c>
      <c r="M44" s="30" t="s">
        <v>29</v>
      </c>
      <c r="N44" s="31"/>
      <c r="O44" s="32"/>
    </row>
    <row r="45" spans="1:15" s="33" customFormat="1" ht="24" customHeight="1" x14ac:dyDescent="0.25">
      <c r="A45" s="119" t="s">
        <v>124</v>
      </c>
      <c r="B45" s="120" t="s">
        <v>25</v>
      </c>
      <c r="C45" s="120" t="s">
        <v>125</v>
      </c>
      <c r="D45" s="121" t="s">
        <v>126</v>
      </c>
      <c r="E45" s="122" t="s">
        <v>73</v>
      </c>
      <c r="F45" s="123">
        <v>22</v>
      </c>
      <c r="G45" s="124">
        <v>49.35</v>
      </c>
      <c r="H45" s="100">
        <f>ROUND(G45,2)*ROUND(F45,2)</f>
        <v>1085.7</v>
      </c>
      <c r="I45" s="167"/>
      <c r="J45" s="110">
        <f t="shared" si="6"/>
        <v>0</v>
      </c>
      <c r="K45" s="28"/>
      <c r="L45" s="29">
        <v>34.911335999999999</v>
      </c>
      <c r="M45" s="30" t="s">
        <v>29</v>
      </c>
      <c r="N45" s="31"/>
      <c r="O45" s="32"/>
    </row>
    <row r="46" spans="1:15" s="46" customFormat="1" ht="24" customHeight="1" x14ac:dyDescent="0.25">
      <c r="A46" s="119" t="s">
        <v>127</v>
      </c>
      <c r="B46" s="120" t="s">
        <v>31</v>
      </c>
      <c r="C46" s="120" t="s">
        <v>128</v>
      </c>
      <c r="D46" s="121" t="s">
        <v>129</v>
      </c>
      <c r="E46" s="122" t="s">
        <v>73</v>
      </c>
      <c r="F46" s="123">
        <v>10</v>
      </c>
      <c r="G46" s="124">
        <v>355.33</v>
      </c>
      <c r="H46" s="98">
        <f>ROUND(G46,2)*ROUND(F46,2)</f>
        <v>3553.2999999999997</v>
      </c>
      <c r="I46" s="165"/>
      <c r="J46" s="110">
        <f t="shared" si="6"/>
        <v>0</v>
      </c>
      <c r="K46" s="28"/>
      <c r="L46" s="29">
        <v>168.12037199999997</v>
      </c>
      <c r="M46" s="37" t="s">
        <v>29</v>
      </c>
      <c r="N46" s="44"/>
      <c r="O46" s="45"/>
    </row>
    <row r="47" spans="1:15" ht="24" customHeight="1" x14ac:dyDescent="0.25">
      <c r="A47" s="119" t="s">
        <v>130</v>
      </c>
      <c r="B47" s="133" t="s">
        <v>94</v>
      </c>
      <c r="C47" s="133" t="s">
        <v>131</v>
      </c>
      <c r="D47" s="134" t="s">
        <v>132</v>
      </c>
      <c r="E47" s="135" t="s">
        <v>116</v>
      </c>
      <c r="F47" s="123">
        <v>15.66</v>
      </c>
      <c r="G47" s="136">
        <v>281.75007141000003</v>
      </c>
      <c r="H47" s="101">
        <f>ROUND(G47,2)*ROUND(F47,2)</f>
        <v>4412.2049999999999</v>
      </c>
      <c r="I47" s="168"/>
      <c r="J47" s="110">
        <f t="shared" si="6"/>
        <v>0</v>
      </c>
      <c r="K47" s="41"/>
      <c r="L47" s="35">
        <v>281.75007141000003</v>
      </c>
      <c r="M47" s="36" t="s">
        <v>29</v>
      </c>
      <c r="N47" s="42"/>
    </row>
    <row r="48" spans="1:15" x14ac:dyDescent="0.25">
      <c r="A48" s="125"/>
      <c r="B48" s="126"/>
      <c r="C48" s="126"/>
      <c r="D48" s="127" t="s">
        <v>50</v>
      </c>
      <c r="E48" s="128"/>
      <c r="F48" s="128"/>
      <c r="G48" s="137"/>
      <c r="H48" s="96">
        <f>SUBTOTAL(9,H43:H47)</f>
        <v>19961.605000000003</v>
      </c>
      <c r="I48" s="89"/>
      <c r="J48" s="111">
        <f>SUBTOTAL(9,J43:J47)</f>
        <v>0</v>
      </c>
      <c r="K48" s="34"/>
      <c r="L48" s="35"/>
      <c r="M48" s="36"/>
      <c r="N48" s="42"/>
    </row>
    <row r="49" spans="1:15" x14ac:dyDescent="0.25">
      <c r="A49" s="131">
        <v>6</v>
      </c>
      <c r="B49" s="115"/>
      <c r="C49" s="115"/>
      <c r="D49" s="116" t="s">
        <v>133</v>
      </c>
      <c r="E49" s="117" t="s">
        <v>69</v>
      </c>
      <c r="F49" s="118"/>
      <c r="G49" s="132"/>
      <c r="H49" s="97"/>
      <c r="I49" s="90"/>
      <c r="J49" s="109"/>
      <c r="K49" s="24"/>
      <c r="L49" s="25"/>
      <c r="M49" s="26"/>
      <c r="N49" s="42"/>
    </row>
    <row r="50" spans="1:15" x14ac:dyDescent="0.25">
      <c r="A50" s="119" t="s">
        <v>134</v>
      </c>
      <c r="B50" s="133" t="s">
        <v>25</v>
      </c>
      <c r="C50" s="133" t="s">
        <v>135</v>
      </c>
      <c r="D50" s="134" t="s">
        <v>136</v>
      </c>
      <c r="E50" s="135" t="s">
        <v>28</v>
      </c>
      <c r="F50" s="123">
        <v>57.65</v>
      </c>
      <c r="G50" s="136">
        <v>31.204824000000002</v>
      </c>
      <c r="H50" s="101">
        <f>ROUND(G50,2)*ROUND(F50,2)</f>
        <v>1798.6799999999998</v>
      </c>
      <c r="I50" s="168"/>
      <c r="J50" s="110">
        <f t="shared" ref="J50:J52" si="7">IF(ROUND(I50*F50,2)&gt;H50, "NÃO ATENDE",ROUND(I50*F50,2))</f>
        <v>0</v>
      </c>
      <c r="K50" s="41"/>
      <c r="L50" s="35">
        <v>31.204824000000002</v>
      </c>
      <c r="M50" s="36" t="s">
        <v>29</v>
      </c>
      <c r="N50" s="42"/>
    </row>
    <row r="51" spans="1:15" x14ac:dyDescent="0.25">
      <c r="A51" s="119" t="s">
        <v>137</v>
      </c>
      <c r="B51" s="133" t="s">
        <v>25</v>
      </c>
      <c r="C51" s="133" t="s">
        <v>138</v>
      </c>
      <c r="D51" s="134" t="s">
        <v>139</v>
      </c>
      <c r="E51" s="135" t="s">
        <v>28</v>
      </c>
      <c r="F51" s="123">
        <v>57.65</v>
      </c>
      <c r="G51" s="136">
        <v>16.260000000000002</v>
      </c>
      <c r="H51" s="101">
        <f>ROUND(G51,2)*ROUND(F51,2)</f>
        <v>937.38900000000012</v>
      </c>
      <c r="I51" s="168"/>
      <c r="J51" s="110">
        <f t="shared" si="7"/>
        <v>0</v>
      </c>
      <c r="K51" s="41"/>
      <c r="L51" s="35">
        <v>15.877896</v>
      </c>
      <c r="M51" s="36" t="s">
        <v>29</v>
      </c>
      <c r="N51" s="42"/>
    </row>
    <row r="52" spans="1:15" ht="16.5" customHeight="1" x14ac:dyDescent="0.25">
      <c r="A52" s="119" t="s">
        <v>140</v>
      </c>
      <c r="B52" s="133" t="s">
        <v>25</v>
      </c>
      <c r="C52" s="133" t="s">
        <v>141</v>
      </c>
      <c r="D52" s="134" t="s">
        <v>142</v>
      </c>
      <c r="E52" s="135" t="s">
        <v>28</v>
      </c>
      <c r="F52" s="123">
        <v>57.65</v>
      </c>
      <c r="G52" s="136">
        <v>12.65</v>
      </c>
      <c r="H52" s="101">
        <f>ROUND(G52,2)*ROUND(F52,2)</f>
        <v>729.27250000000004</v>
      </c>
      <c r="I52" s="168"/>
      <c r="J52" s="110">
        <f t="shared" si="7"/>
        <v>0</v>
      </c>
      <c r="K52" s="41"/>
      <c r="L52" s="35">
        <v>13.148099999999999</v>
      </c>
      <c r="M52" s="36" t="s">
        <v>29</v>
      </c>
      <c r="N52" s="42"/>
    </row>
    <row r="53" spans="1:15" x14ac:dyDescent="0.25">
      <c r="A53" s="125"/>
      <c r="B53" s="126"/>
      <c r="C53" s="126"/>
      <c r="D53" s="127" t="s">
        <v>50</v>
      </c>
      <c r="E53" s="128"/>
      <c r="F53" s="128"/>
      <c r="G53" s="137"/>
      <c r="H53" s="96">
        <f>SUBTOTAL(9,H50:H52)</f>
        <v>3465.3415</v>
      </c>
      <c r="I53" s="89"/>
      <c r="J53" s="111">
        <f>SUBTOTAL(9,J50:J52)</f>
        <v>0</v>
      </c>
      <c r="K53" s="41"/>
      <c r="L53" s="35"/>
      <c r="M53" s="36"/>
      <c r="N53" s="42"/>
    </row>
    <row r="54" spans="1:15" x14ac:dyDescent="0.25">
      <c r="A54" s="131">
        <v>7</v>
      </c>
      <c r="B54" s="115"/>
      <c r="C54" s="115"/>
      <c r="D54" s="116" t="s">
        <v>143</v>
      </c>
      <c r="E54" s="117" t="s">
        <v>69</v>
      </c>
      <c r="F54" s="118"/>
      <c r="G54" s="132"/>
      <c r="H54" s="97"/>
      <c r="I54" s="90"/>
      <c r="J54" s="109"/>
      <c r="K54" s="24"/>
      <c r="L54" s="25"/>
      <c r="M54" s="26"/>
      <c r="N54" s="42"/>
    </row>
    <row r="55" spans="1:15" ht="38.25" x14ac:dyDescent="0.25">
      <c r="A55" s="119" t="s">
        <v>144</v>
      </c>
      <c r="B55" s="133" t="s">
        <v>25</v>
      </c>
      <c r="C55" s="133" t="s">
        <v>145</v>
      </c>
      <c r="D55" s="134" t="s">
        <v>146</v>
      </c>
      <c r="E55" s="135" t="s">
        <v>28</v>
      </c>
      <c r="F55" s="123">
        <v>34.238</v>
      </c>
      <c r="G55" s="136">
        <v>2.94</v>
      </c>
      <c r="H55" s="101">
        <f>ROUND(G55,2)*ROUND(F55,2)</f>
        <v>100.6656</v>
      </c>
      <c r="I55" s="168"/>
      <c r="J55" s="110">
        <f t="shared" ref="J55:J59" si="8">IF(ROUND(I55*F55,2)&gt;H55, "NÃO ATENDE",ROUND(I55*F55,2))</f>
        <v>0</v>
      </c>
      <c r="K55" s="41"/>
      <c r="L55" s="35">
        <v>3.0428459999999999</v>
      </c>
      <c r="M55" s="36" t="s">
        <v>29</v>
      </c>
      <c r="N55" s="42"/>
    </row>
    <row r="56" spans="1:15" ht="39" customHeight="1" x14ac:dyDescent="0.25">
      <c r="A56" s="119" t="s">
        <v>147</v>
      </c>
      <c r="B56" s="133" t="s">
        <v>25</v>
      </c>
      <c r="C56" s="133" t="s">
        <v>148</v>
      </c>
      <c r="D56" s="134" t="s">
        <v>149</v>
      </c>
      <c r="E56" s="135" t="s">
        <v>28</v>
      </c>
      <c r="F56" s="123">
        <v>424.16120000000006</v>
      </c>
      <c r="G56" s="136">
        <v>5.7</v>
      </c>
      <c r="H56" s="101">
        <f>ROUND(G56,2)*ROUND(F56,2)</f>
        <v>2417.7120000000004</v>
      </c>
      <c r="I56" s="168"/>
      <c r="J56" s="110">
        <f t="shared" si="8"/>
        <v>0</v>
      </c>
      <c r="K56" s="41"/>
      <c r="L56" s="35">
        <v>6.1357800000000005</v>
      </c>
      <c r="M56" s="36" t="s">
        <v>29</v>
      </c>
      <c r="N56" s="42"/>
    </row>
    <row r="57" spans="1:15" ht="36.75" customHeight="1" x14ac:dyDescent="0.25">
      <c r="A57" s="119" t="s">
        <v>150</v>
      </c>
      <c r="B57" s="133" t="s">
        <v>25</v>
      </c>
      <c r="C57" s="133" t="s">
        <v>151</v>
      </c>
      <c r="D57" s="134" t="s">
        <v>152</v>
      </c>
      <c r="E57" s="135" t="s">
        <v>28</v>
      </c>
      <c r="F57" s="123">
        <v>170.85000000000002</v>
      </c>
      <c r="G57" s="136">
        <v>26.63</v>
      </c>
      <c r="H57" s="101">
        <f>ROUND(G57,2)*ROUND(F57,2)</f>
        <v>4549.7354999999998</v>
      </c>
      <c r="I57" s="168"/>
      <c r="J57" s="110">
        <f t="shared" si="8"/>
        <v>0</v>
      </c>
      <c r="K57" s="41"/>
      <c r="L57" s="35">
        <v>25.933062</v>
      </c>
      <c r="M57" s="36" t="s">
        <v>29</v>
      </c>
      <c r="N57" s="42"/>
    </row>
    <row r="58" spans="1:15" ht="38.25" customHeight="1" x14ac:dyDescent="0.25">
      <c r="A58" s="119" t="s">
        <v>153</v>
      </c>
      <c r="B58" s="133" t="s">
        <v>25</v>
      </c>
      <c r="C58" s="133" t="s">
        <v>154</v>
      </c>
      <c r="D58" s="134" t="s">
        <v>155</v>
      </c>
      <c r="E58" s="135" t="s">
        <v>28</v>
      </c>
      <c r="F58" s="123">
        <v>11.579999999999998</v>
      </c>
      <c r="G58" s="136">
        <v>22.63</v>
      </c>
      <c r="H58" s="101">
        <f>ROUND(G58,2)*ROUND(F58,2)</f>
        <v>262.05539999999996</v>
      </c>
      <c r="I58" s="168"/>
      <c r="J58" s="110">
        <f t="shared" si="8"/>
        <v>0</v>
      </c>
      <c r="K58" s="41"/>
      <c r="L58" s="35">
        <v>22.251594000000001</v>
      </c>
      <c r="M58" s="36" t="s">
        <v>29</v>
      </c>
      <c r="N58" s="42"/>
    </row>
    <row r="59" spans="1:15" s="56" customFormat="1" ht="36.75" customHeight="1" x14ac:dyDescent="0.25">
      <c r="A59" s="119" t="s">
        <v>156</v>
      </c>
      <c r="B59" s="133" t="s">
        <v>25</v>
      </c>
      <c r="C59" s="133" t="s">
        <v>157</v>
      </c>
      <c r="D59" s="134" t="s">
        <v>158</v>
      </c>
      <c r="E59" s="135" t="s">
        <v>28</v>
      </c>
      <c r="F59" s="123">
        <v>11.579999999999998</v>
      </c>
      <c r="G59" s="136">
        <v>52.64</v>
      </c>
      <c r="H59" s="101">
        <f>ROUND(G59,2)*ROUND(F59,2)</f>
        <v>609.57119999999998</v>
      </c>
      <c r="I59" s="168"/>
      <c r="J59" s="110">
        <f t="shared" si="8"/>
        <v>0</v>
      </c>
      <c r="K59" s="41"/>
      <c r="L59" s="29">
        <v>52.179174000000003</v>
      </c>
      <c r="M59" s="57" t="s">
        <v>29</v>
      </c>
      <c r="N59" s="54"/>
      <c r="O59" s="55"/>
    </row>
    <row r="60" spans="1:15" x14ac:dyDescent="0.25">
      <c r="A60" s="125"/>
      <c r="B60" s="126"/>
      <c r="C60" s="126"/>
      <c r="D60" s="127" t="s">
        <v>50</v>
      </c>
      <c r="E60" s="128"/>
      <c r="F60" s="128"/>
      <c r="G60" s="137"/>
      <c r="H60" s="96">
        <f>SUBTOTAL(9,H55:H59)</f>
        <v>7939.739700000001</v>
      </c>
      <c r="I60" s="89"/>
      <c r="J60" s="111">
        <f>SUBTOTAL(9,J55:J59)</f>
        <v>0</v>
      </c>
      <c r="K60" s="34"/>
      <c r="L60" s="35"/>
      <c r="M60" s="36"/>
      <c r="N60" s="42"/>
    </row>
    <row r="61" spans="1:15" x14ac:dyDescent="0.25">
      <c r="A61" s="131">
        <v>8</v>
      </c>
      <c r="B61" s="115"/>
      <c r="C61" s="115"/>
      <c r="D61" s="116" t="s">
        <v>159</v>
      </c>
      <c r="E61" s="117" t="s">
        <v>69</v>
      </c>
      <c r="F61" s="118"/>
      <c r="G61" s="132"/>
      <c r="H61" s="97"/>
      <c r="I61" s="90"/>
      <c r="J61" s="109"/>
      <c r="K61" s="24"/>
      <c r="L61" s="25"/>
      <c r="M61" s="26"/>
      <c r="N61" s="42"/>
    </row>
    <row r="62" spans="1:15" ht="38.25" x14ac:dyDescent="0.25">
      <c r="A62" s="119" t="s">
        <v>160</v>
      </c>
      <c r="B62" s="133" t="s">
        <v>25</v>
      </c>
      <c r="C62" s="133" t="s">
        <v>161</v>
      </c>
      <c r="D62" s="134" t="s">
        <v>162</v>
      </c>
      <c r="E62" s="135" t="s">
        <v>28</v>
      </c>
      <c r="F62" s="123">
        <v>156.86000000000001</v>
      </c>
      <c r="G62" s="136">
        <v>22.47</v>
      </c>
      <c r="H62" s="101">
        <f t="shared" ref="H62:H68" si="9">ROUND(G62,2)*ROUND(F62,2)</f>
        <v>3524.6442000000002</v>
      </c>
      <c r="I62" s="168"/>
      <c r="J62" s="110">
        <f t="shared" ref="J62:J68" si="10">IF(ROUND(I62*F62,2)&gt;H62, "NÃO ATENDE",ROUND(I62*F62,2))</f>
        <v>0</v>
      </c>
      <c r="K62" s="41"/>
      <c r="L62" s="35">
        <v>24.943824000000003</v>
      </c>
      <c r="M62" s="36" t="s">
        <v>29</v>
      </c>
      <c r="N62" s="42"/>
    </row>
    <row r="63" spans="1:15" s="46" customFormat="1" x14ac:dyDescent="0.25">
      <c r="A63" s="119" t="s">
        <v>163</v>
      </c>
      <c r="B63" s="120" t="s">
        <v>31</v>
      </c>
      <c r="C63" s="120" t="s">
        <v>164</v>
      </c>
      <c r="D63" s="121" t="s">
        <v>165</v>
      </c>
      <c r="E63" s="122" t="s">
        <v>28</v>
      </c>
      <c r="F63" s="123">
        <v>5.737750000000001</v>
      </c>
      <c r="G63" s="124">
        <v>39.07</v>
      </c>
      <c r="H63" s="95">
        <f t="shared" si="9"/>
        <v>224.26180000000002</v>
      </c>
      <c r="I63" s="164"/>
      <c r="J63" s="110">
        <f t="shared" si="10"/>
        <v>0</v>
      </c>
      <c r="K63" s="28"/>
      <c r="L63" s="35">
        <v>392.38939199999999</v>
      </c>
      <c r="M63" s="37" t="s">
        <v>29</v>
      </c>
      <c r="N63" s="44"/>
      <c r="O63" s="45"/>
    </row>
    <row r="64" spans="1:15" ht="25.5" customHeight="1" x14ac:dyDescent="0.25">
      <c r="A64" s="119" t="s">
        <v>166</v>
      </c>
      <c r="B64" s="133" t="s">
        <v>25</v>
      </c>
      <c r="C64" s="133" t="s">
        <v>167</v>
      </c>
      <c r="D64" s="134" t="s">
        <v>168</v>
      </c>
      <c r="E64" s="135" t="s">
        <v>28</v>
      </c>
      <c r="F64" s="123">
        <v>74.7</v>
      </c>
      <c r="G64" s="136">
        <v>53.67</v>
      </c>
      <c r="H64" s="101">
        <f t="shared" si="9"/>
        <v>4009.1490000000003</v>
      </c>
      <c r="I64" s="168"/>
      <c r="J64" s="110">
        <f t="shared" si="10"/>
        <v>0</v>
      </c>
      <c r="K64" s="41"/>
      <c r="L64" s="35">
        <v>56.111082000000003</v>
      </c>
      <c r="M64" s="36" t="s">
        <v>29</v>
      </c>
      <c r="N64" s="42"/>
    </row>
    <row r="65" spans="1:15" s="33" customFormat="1" ht="38.25" x14ac:dyDescent="0.25">
      <c r="A65" s="119" t="s">
        <v>169</v>
      </c>
      <c r="B65" s="120" t="s">
        <v>25</v>
      </c>
      <c r="C65" s="120" t="s">
        <v>170</v>
      </c>
      <c r="D65" s="121" t="s">
        <v>171</v>
      </c>
      <c r="E65" s="122" t="s">
        <v>37</v>
      </c>
      <c r="F65" s="123">
        <v>69.446999999999989</v>
      </c>
      <c r="G65" s="124">
        <v>510.06</v>
      </c>
      <c r="H65" s="95">
        <f t="shared" si="9"/>
        <v>35423.667000000001</v>
      </c>
      <c r="I65" s="164"/>
      <c r="J65" s="110">
        <f t="shared" si="10"/>
        <v>0</v>
      </c>
      <c r="K65" s="28"/>
      <c r="L65" s="29">
        <v>43.075679999999998</v>
      </c>
      <c r="M65" s="30" t="s">
        <v>29</v>
      </c>
      <c r="N65" s="31"/>
      <c r="O65" s="32"/>
    </row>
    <row r="66" spans="1:15" s="56" customFormat="1" x14ac:dyDescent="0.25">
      <c r="A66" s="119" t="s">
        <v>172</v>
      </c>
      <c r="B66" s="133" t="s">
        <v>94</v>
      </c>
      <c r="C66" s="139" t="s">
        <v>173</v>
      </c>
      <c r="D66" s="134" t="s">
        <v>174</v>
      </c>
      <c r="E66" s="135" t="s">
        <v>116</v>
      </c>
      <c r="F66" s="123">
        <v>73.199999999999989</v>
      </c>
      <c r="G66" s="136">
        <v>69.17</v>
      </c>
      <c r="H66" s="101">
        <f>ROUND(G66,2)*ROUND(F66,2)</f>
        <v>5063.2440000000006</v>
      </c>
      <c r="I66" s="168"/>
      <c r="J66" s="110">
        <f t="shared" si="10"/>
        <v>0</v>
      </c>
      <c r="K66" s="41"/>
      <c r="L66" s="29">
        <v>69.17</v>
      </c>
      <c r="M66" s="57" t="s">
        <v>175</v>
      </c>
      <c r="N66" s="54"/>
      <c r="O66" s="55"/>
    </row>
    <row r="67" spans="1:15" s="33" customFormat="1" x14ac:dyDescent="0.25">
      <c r="A67" s="119" t="s">
        <v>176</v>
      </c>
      <c r="B67" s="120" t="s">
        <v>25</v>
      </c>
      <c r="C67" s="120" t="s">
        <v>177</v>
      </c>
      <c r="D67" s="121" t="s">
        <v>178</v>
      </c>
      <c r="E67" s="122" t="s">
        <v>73</v>
      </c>
      <c r="F67" s="123">
        <v>2.5</v>
      </c>
      <c r="G67" s="124">
        <v>71.64</v>
      </c>
      <c r="H67" s="95">
        <f>ROUND(G67,2)*ROUND(F67,2)</f>
        <v>179.1</v>
      </c>
      <c r="I67" s="164"/>
      <c r="J67" s="110">
        <f t="shared" si="10"/>
        <v>0</v>
      </c>
      <c r="K67" s="28"/>
      <c r="L67" s="29">
        <v>47.445858000000001</v>
      </c>
      <c r="M67" s="30" t="s">
        <v>29</v>
      </c>
      <c r="N67" s="31"/>
      <c r="O67" s="32"/>
    </row>
    <row r="68" spans="1:15" ht="25.5" x14ac:dyDescent="0.25">
      <c r="A68" s="119" t="s">
        <v>179</v>
      </c>
      <c r="B68" s="133" t="s">
        <v>25</v>
      </c>
      <c r="C68" s="133" t="s">
        <v>180</v>
      </c>
      <c r="D68" s="134" t="s">
        <v>181</v>
      </c>
      <c r="E68" s="135" t="s">
        <v>73</v>
      </c>
      <c r="F68" s="123">
        <v>16.3</v>
      </c>
      <c r="G68" s="136">
        <v>9.81</v>
      </c>
      <c r="H68" s="101">
        <f t="shared" si="9"/>
        <v>159.90300000000002</v>
      </c>
      <c r="I68" s="168"/>
      <c r="J68" s="110">
        <f t="shared" si="10"/>
        <v>0</v>
      </c>
      <c r="K68" s="41"/>
      <c r="L68" s="35">
        <v>10.080210000000001</v>
      </c>
      <c r="M68" s="36" t="s">
        <v>29</v>
      </c>
      <c r="N68" s="42"/>
    </row>
    <row r="69" spans="1:15" x14ac:dyDescent="0.25">
      <c r="A69" s="125"/>
      <c r="B69" s="126"/>
      <c r="C69" s="126"/>
      <c r="D69" s="127" t="s">
        <v>50</v>
      </c>
      <c r="E69" s="128"/>
      <c r="F69" s="128"/>
      <c r="G69" s="137"/>
      <c r="H69" s="96">
        <f>SUBTOTAL(9,H62:H68)</f>
        <v>48583.968999999997</v>
      </c>
      <c r="I69" s="89"/>
      <c r="J69" s="111">
        <f>SUBTOTAL(9,J62:J68)</f>
        <v>0</v>
      </c>
      <c r="K69" s="34"/>
      <c r="L69" s="35"/>
      <c r="M69" s="36"/>
      <c r="N69" s="42"/>
    </row>
    <row r="70" spans="1:15" x14ac:dyDescent="0.25">
      <c r="A70" s="131">
        <v>9</v>
      </c>
      <c r="B70" s="115"/>
      <c r="C70" s="115"/>
      <c r="D70" s="116" t="s">
        <v>182</v>
      </c>
      <c r="E70" s="117" t="s">
        <v>69</v>
      </c>
      <c r="F70" s="118"/>
      <c r="G70" s="132"/>
      <c r="H70" s="97"/>
      <c r="I70" s="90"/>
      <c r="J70" s="109"/>
      <c r="K70" s="24"/>
      <c r="L70" s="25"/>
      <c r="M70" s="26"/>
      <c r="N70" s="42"/>
    </row>
    <row r="71" spans="1:15" ht="25.5" x14ac:dyDescent="0.25">
      <c r="A71" s="119" t="s">
        <v>183</v>
      </c>
      <c r="B71" s="133" t="s">
        <v>25</v>
      </c>
      <c r="C71" s="133" t="s">
        <v>184</v>
      </c>
      <c r="D71" s="134" t="s">
        <v>185</v>
      </c>
      <c r="E71" s="135" t="s">
        <v>86</v>
      </c>
      <c r="F71" s="123">
        <v>1</v>
      </c>
      <c r="G71" s="136">
        <v>341.14</v>
      </c>
      <c r="H71" s="101">
        <f t="shared" ref="H71:H77" si="11">ROUND(G71,2)*ROUND(F71,2)</f>
        <v>341.14</v>
      </c>
      <c r="I71" s="168"/>
      <c r="J71" s="110">
        <f t="shared" ref="J71:J77" si="12">IF(ROUND(I71*F71,2)&gt;H71, "NÃO ATENDE",ROUND(I71*F71,2))</f>
        <v>0</v>
      </c>
      <c r="K71" s="41"/>
      <c r="L71" s="35">
        <v>386.35378800000001</v>
      </c>
      <c r="M71" s="36" t="s">
        <v>29</v>
      </c>
      <c r="N71" s="42"/>
    </row>
    <row r="72" spans="1:15" ht="25.5" x14ac:dyDescent="0.25">
      <c r="A72" s="119" t="s">
        <v>186</v>
      </c>
      <c r="B72" s="133" t="s">
        <v>25</v>
      </c>
      <c r="C72" s="133" t="s">
        <v>187</v>
      </c>
      <c r="D72" s="134" t="s">
        <v>188</v>
      </c>
      <c r="E72" s="135" t="s">
        <v>86</v>
      </c>
      <c r="F72" s="123">
        <v>2</v>
      </c>
      <c r="G72" s="136">
        <v>278.86</v>
      </c>
      <c r="H72" s="101">
        <f t="shared" si="11"/>
        <v>557.72</v>
      </c>
      <c r="I72" s="168"/>
      <c r="J72" s="110">
        <f t="shared" si="12"/>
        <v>0</v>
      </c>
      <c r="K72" s="41"/>
      <c r="L72" s="35">
        <v>320.17501799999997</v>
      </c>
      <c r="M72" s="36" t="s">
        <v>29</v>
      </c>
      <c r="N72" s="42"/>
    </row>
    <row r="73" spans="1:15" ht="25.5" x14ac:dyDescent="0.25">
      <c r="A73" s="119" t="s">
        <v>189</v>
      </c>
      <c r="B73" s="133" t="s">
        <v>25</v>
      </c>
      <c r="C73" s="133" t="s">
        <v>190</v>
      </c>
      <c r="D73" s="134" t="s">
        <v>191</v>
      </c>
      <c r="E73" s="135" t="s">
        <v>86</v>
      </c>
      <c r="F73" s="123">
        <v>2</v>
      </c>
      <c r="G73" s="136">
        <v>82.73</v>
      </c>
      <c r="H73" s="101">
        <f t="shared" si="11"/>
        <v>165.46</v>
      </c>
      <c r="I73" s="168"/>
      <c r="J73" s="110">
        <f t="shared" si="12"/>
        <v>0</v>
      </c>
      <c r="K73" s="41"/>
      <c r="L73" s="35">
        <v>79.364435999999998</v>
      </c>
      <c r="M73" s="36" t="s">
        <v>29</v>
      </c>
      <c r="N73" s="42"/>
    </row>
    <row r="74" spans="1:15" s="46" customFormat="1" x14ac:dyDescent="0.25">
      <c r="A74" s="119" t="s">
        <v>192</v>
      </c>
      <c r="B74" s="120" t="s">
        <v>31</v>
      </c>
      <c r="C74" s="120" t="s">
        <v>193</v>
      </c>
      <c r="D74" s="121" t="s">
        <v>194</v>
      </c>
      <c r="E74" s="122" t="s">
        <v>28</v>
      </c>
      <c r="F74" s="123">
        <v>2.5799999999999996</v>
      </c>
      <c r="G74" s="124">
        <v>362.59</v>
      </c>
      <c r="H74" s="95">
        <f t="shared" si="11"/>
        <v>935.48219999999992</v>
      </c>
      <c r="I74" s="164"/>
      <c r="J74" s="110">
        <f t="shared" si="12"/>
        <v>0</v>
      </c>
      <c r="K74" s="28"/>
      <c r="L74" s="35">
        <v>303.39553799999999</v>
      </c>
      <c r="M74" s="37" t="s">
        <v>29</v>
      </c>
      <c r="N74" s="44"/>
      <c r="O74" s="45"/>
    </row>
    <row r="75" spans="1:15" s="46" customFormat="1" ht="22.5" customHeight="1" x14ac:dyDescent="0.25">
      <c r="A75" s="119" t="s">
        <v>195</v>
      </c>
      <c r="B75" s="120" t="s">
        <v>31</v>
      </c>
      <c r="C75" s="120" t="s">
        <v>196</v>
      </c>
      <c r="D75" s="121" t="s">
        <v>197</v>
      </c>
      <c r="E75" s="122" t="s">
        <v>97</v>
      </c>
      <c r="F75" s="123">
        <v>1</v>
      </c>
      <c r="G75" s="124">
        <v>77.17</v>
      </c>
      <c r="H75" s="95">
        <f t="shared" si="11"/>
        <v>77.17</v>
      </c>
      <c r="I75" s="164"/>
      <c r="J75" s="110">
        <f t="shared" si="12"/>
        <v>0</v>
      </c>
      <c r="K75" s="28"/>
      <c r="L75" s="35">
        <v>57.150407999999999</v>
      </c>
      <c r="M75" s="37" t="s">
        <v>29</v>
      </c>
      <c r="N75" s="44"/>
      <c r="O75" s="45"/>
    </row>
    <row r="76" spans="1:15" s="46" customFormat="1" ht="24.75" customHeight="1" x14ac:dyDescent="0.25">
      <c r="A76" s="119" t="s">
        <v>198</v>
      </c>
      <c r="B76" s="120" t="s">
        <v>31</v>
      </c>
      <c r="C76" s="120" t="s">
        <v>199</v>
      </c>
      <c r="D76" s="121" t="s">
        <v>200</v>
      </c>
      <c r="E76" s="122" t="s">
        <v>97</v>
      </c>
      <c r="F76" s="123">
        <v>1</v>
      </c>
      <c r="G76" s="124">
        <v>692</v>
      </c>
      <c r="H76" s="95">
        <f t="shared" si="11"/>
        <v>692</v>
      </c>
      <c r="I76" s="164"/>
      <c r="J76" s="110">
        <f t="shared" si="12"/>
        <v>0</v>
      </c>
      <c r="K76" s="28"/>
      <c r="L76" s="35">
        <v>540.53717400000005</v>
      </c>
      <c r="M76" s="37" t="s">
        <v>29</v>
      </c>
      <c r="N76" s="44"/>
      <c r="O76" s="45"/>
    </row>
    <row r="77" spans="1:15" ht="25.5" x14ac:dyDescent="0.25">
      <c r="A77" s="119" t="s">
        <v>201</v>
      </c>
      <c r="B77" s="133" t="s">
        <v>25</v>
      </c>
      <c r="C77" s="133" t="s">
        <v>202</v>
      </c>
      <c r="D77" s="134" t="s">
        <v>203</v>
      </c>
      <c r="E77" s="135" t="s">
        <v>86</v>
      </c>
      <c r="F77" s="123">
        <v>1</v>
      </c>
      <c r="G77" s="136">
        <v>41.48</v>
      </c>
      <c r="H77" s="101">
        <f t="shared" si="11"/>
        <v>41.48</v>
      </c>
      <c r="I77" s="168"/>
      <c r="J77" s="110">
        <f t="shared" si="12"/>
        <v>0</v>
      </c>
      <c r="K77" s="41"/>
      <c r="L77" s="35">
        <v>39.757350000000002</v>
      </c>
      <c r="M77" s="36" t="s">
        <v>29</v>
      </c>
      <c r="N77" s="42"/>
    </row>
    <row r="78" spans="1:15" x14ac:dyDescent="0.25">
      <c r="A78" s="125"/>
      <c r="B78" s="126"/>
      <c r="C78" s="126"/>
      <c r="D78" s="127" t="s">
        <v>50</v>
      </c>
      <c r="E78" s="128"/>
      <c r="F78" s="128"/>
      <c r="G78" s="137"/>
      <c r="H78" s="96">
        <f>SUBTOTAL(9,H71:H77)</f>
        <v>2810.4521999999997</v>
      </c>
      <c r="I78" s="89"/>
      <c r="J78" s="111">
        <f>SUBTOTAL(9,J71:J77)</f>
        <v>0</v>
      </c>
      <c r="K78" s="34"/>
      <c r="L78" s="35"/>
      <c r="M78" s="36"/>
      <c r="N78" s="42"/>
    </row>
    <row r="79" spans="1:15" x14ac:dyDescent="0.25">
      <c r="A79" s="131">
        <v>10</v>
      </c>
      <c r="B79" s="115"/>
      <c r="C79" s="115"/>
      <c r="D79" s="116" t="s">
        <v>204</v>
      </c>
      <c r="E79" s="117" t="s">
        <v>69</v>
      </c>
      <c r="F79" s="118"/>
      <c r="G79" s="132"/>
      <c r="H79" s="97"/>
      <c r="I79" s="90"/>
      <c r="J79" s="109"/>
      <c r="K79" s="24"/>
      <c r="L79" s="25"/>
      <c r="M79" s="26"/>
      <c r="N79" s="42"/>
    </row>
    <row r="80" spans="1:15" ht="38.25" x14ac:dyDescent="0.25">
      <c r="A80" s="119" t="s">
        <v>205</v>
      </c>
      <c r="B80" s="133" t="s">
        <v>25</v>
      </c>
      <c r="C80" s="133" t="s">
        <v>206</v>
      </c>
      <c r="D80" s="134" t="s">
        <v>207</v>
      </c>
      <c r="E80" s="135" t="s">
        <v>86</v>
      </c>
      <c r="F80" s="123">
        <v>1</v>
      </c>
      <c r="G80" s="136">
        <v>352.22</v>
      </c>
      <c r="H80" s="99">
        <f>ROUND(G80,2)*ROUND(F80,2)</f>
        <v>352.22</v>
      </c>
      <c r="I80" s="166"/>
      <c r="J80" s="110">
        <f t="shared" ref="J80:J103" si="13">IF(ROUND(I80*F80,2)&gt;H80, "NÃO ATENDE",ROUND(I80*F80,2))</f>
        <v>0</v>
      </c>
      <c r="K80" s="41"/>
      <c r="L80" s="35">
        <v>429.67990799999995</v>
      </c>
      <c r="M80" s="36" t="s">
        <v>29</v>
      </c>
      <c r="N80" s="42"/>
    </row>
    <row r="81" spans="1:15" x14ac:dyDescent="0.25">
      <c r="A81" s="119" t="s">
        <v>208</v>
      </c>
      <c r="B81" s="133" t="s">
        <v>31</v>
      </c>
      <c r="C81" s="133" t="s">
        <v>209</v>
      </c>
      <c r="D81" s="134" t="s">
        <v>210</v>
      </c>
      <c r="E81" s="135" t="s">
        <v>97</v>
      </c>
      <c r="F81" s="123">
        <v>2</v>
      </c>
      <c r="G81" s="136">
        <v>14.926223999999999</v>
      </c>
      <c r="H81" s="99">
        <f t="shared" ref="H81:H96" si="14">ROUND(G81,2)*ROUND(F81,2)</f>
        <v>29.86</v>
      </c>
      <c r="I81" s="166"/>
      <c r="J81" s="110">
        <f t="shared" si="13"/>
        <v>0</v>
      </c>
      <c r="K81" s="41"/>
      <c r="L81" s="35">
        <v>14.926223999999999</v>
      </c>
      <c r="M81" s="36" t="s">
        <v>29</v>
      </c>
      <c r="N81" s="42"/>
    </row>
    <row r="82" spans="1:15" x14ac:dyDescent="0.25">
      <c r="A82" s="119" t="s">
        <v>211</v>
      </c>
      <c r="B82" s="133" t="s">
        <v>31</v>
      </c>
      <c r="C82" s="133" t="s">
        <v>212</v>
      </c>
      <c r="D82" s="134" t="s">
        <v>213</v>
      </c>
      <c r="E82" s="135" t="s">
        <v>97</v>
      </c>
      <c r="F82" s="123">
        <v>1</v>
      </c>
      <c r="G82" s="136">
        <v>14.926223999999999</v>
      </c>
      <c r="H82" s="99">
        <f t="shared" si="14"/>
        <v>14.93</v>
      </c>
      <c r="I82" s="166"/>
      <c r="J82" s="110">
        <f t="shared" si="13"/>
        <v>0</v>
      </c>
      <c r="K82" s="41"/>
      <c r="L82" s="35">
        <v>14.926223999999999</v>
      </c>
      <c r="M82" s="36" t="s">
        <v>29</v>
      </c>
      <c r="N82" s="42"/>
    </row>
    <row r="83" spans="1:15" x14ac:dyDescent="0.25">
      <c r="A83" s="119" t="s">
        <v>214</v>
      </c>
      <c r="B83" s="133" t="s">
        <v>31</v>
      </c>
      <c r="C83" s="133" t="s">
        <v>215</v>
      </c>
      <c r="D83" s="134" t="s">
        <v>216</v>
      </c>
      <c r="E83" s="135" t="s">
        <v>97</v>
      </c>
      <c r="F83" s="123">
        <v>4</v>
      </c>
      <c r="G83" s="136">
        <v>14.926223999999999</v>
      </c>
      <c r="H83" s="99">
        <f t="shared" si="14"/>
        <v>59.72</v>
      </c>
      <c r="I83" s="166"/>
      <c r="J83" s="110">
        <f t="shared" si="13"/>
        <v>0</v>
      </c>
      <c r="K83" s="41"/>
      <c r="L83" s="35">
        <v>14.926223999999999</v>
      </c>
      <c r="M83" s="36" t="s">
        <v>29</v>
      </c>
      <c r="N83" s="42"/>
    </row>
    <row r="84" spans="1:15" x14ac:dyDescent="0.25">
      <c r="A84" s="119" t="s">
        <v>217</v>
      </c>
      <c r="B84" s="133" t="s">
        <v>31</v>
      </c>
      <c r="C84" s="133" t="s">
        <v>218</v>
      </c>
      <c r="D84" s="134" t="s">
        <v>219</v>
      </c>
      <c r="E84" s="135" t="s">
        <v>97</v>
      </c>
      <c r="F84" s="123">
        <v>4</v>
      </c>
      <c r="G84" s="136">
        <v>14.926223999999999</v>
      </c>
      <c r="H84" s="99">
        <f t="shared" si="14"/>
        <v>59.72</v>
      </c>
      <c r="I84" s="166"/>
      <c r="J84" s="110">
        <f t="shared" si="13"/>
        <v>0</v>
      </c>
      <c r="K84" s="41"/>
      <c r="L84" s="35">
        <v>14.926223999999999</v>
      </c>
      <c r="M84" s="36" t="s">
        <v>29</v>
      </c>
      <c r="N84" s="42"/>
    </row>
    <row r="85" spans="1:15" x14ac:dyDescent="0.25">
      <c r="A85" s="119" t="s">
        <v>220</v>
      </c>
      <c r="B85" s="133" t="s">
        <v>31</v>
      </c>
      <c r="C85" s="133" t="s">
        <v>221</v>
      </c>
      <c r="D85" s="134" t="s">
        <v>222</v>
      </c>
      <c r="E85" s="135" t="s">
        <v>97</v>
      </c>
      <c r="F85" s="123">
        <v>2</v>
      </c>
      <c r="G85" s="136">
        <v>121.55105399999999</v>
      </c>
      <c r="H85" s="99">
        <f t="shared" si="14"/>
        <v>243.1</v>
      </c>
      <c r="I85" s="166"/>
      <c r="J85" s="110">
        <f t="shared" si="13"/>
        <v>0</v>
      </c>
      <c r="K85" s="41"/>
      <c r="L85" s="35">
        <v>121.55105399999999</v>
      </c>
      <c r="M85" s="36" t="s">
        <v>29</v>
      </c>
      <c r="N85" s="42"/>
    </row>
    <row r="86" spans="1:15" x14ac:dyDescent="0.25">
      <c r="A86" s="119" t="s">
        <v>223</v>
      </c>
      <c r="B86" s="133" t="s">
        <v>94</v>
      </c>
      <c r="C86" s="133" t="s">
        <v>224</v>
      </c>
      <c r="D86" s="134" t="s">
        <v>225</v>
      </c>
      <c r="E86" s="135" t="s">
        <v>97</v>
      </c>
      <c r="F86" s="123">
        <v>1</v>
      </c>
      <c r="G86" s="136">
        <v>312.43</v>
      </c>
      <c r="H86" s="101">
        <f t="shared" si="14"/>
        <v>312.43</v>
      </c>
      <c r="I86" s="168"/>
      <c r="J86" s="110">
        <f t="shared" si="13"/>
        <v>0</v>
      </c>
      <c r="K86" s="41"/>
      <c r="L86" s="35">
        <v>312.43</v>
      </c>
      <c r="M86" s="36" t="s">
        <v>29</v>
      </c>
      <c r="N86" s="42"/>
    </row>
    <row r="87" spans="1:15" s="33" customFormat="1" ht="25.5" x14ac:dyDescent="0.25">
      <c r="A87" s="119" t="s">
        <v>226</v>
      </c>
      <c r="B87" s="120" t="s">
        <v>94</v>
      </c>
      <c r="C87" s="120" t="s">
        <v>227</v>
      </c>
      <c r="D87" s="121" t="s">
        <v>228</v>
      </c>
      <c r="E87" s="122" t="s">
        <v>229</v>
      </c>
      <c r="F87" s="123">
        <v>8</v>
      </c>
      <c r="G87" s="124">
        <v>128.13</v>
      </c>
      <c r="H87" s="95">
        <f t="shared" si="14"/>
        <v>1025.04</v>
      </c>
      <c r="I87" s="164"/>
      <c r="J87" s="110">
        <f t="shared" si="13"/>
        <v>0</v>
      </c>
      <c r="K87" s="28"/>
      <c r="L87" s="29">
        <v>128.13</v>
      </c>
      <c r="M87" s="30" t="s">
        <v>29</v>
      </c>
      <c r="N87" s="31"/>
      <c r="O87" s="32"/>
    </row>
    <row r="88" spans="1:15" s="46" customFormat="1" ht="25.5" customHeight="1" x14ac:dyDescent="0.25">
      <c r="A88" s="119" t="s">
        <v>230</v>
      </c>
      <c r="B88" s="120" t="s">
        <v>25</v>
      </c>
      <c r="C88" s="120" t="s">
        <v>231</v>
      </c>
      <c r="D88" s="121" t="s">
        <v>232</v>
      </c>
      <c r="E88" s="122" t="s">
        <v>86</v>
      </c>
      <c r="F88" s="123">
        <v>5</v>
      </c>
      <c r="G88" s="124">
        <v>30.74</v>
      </c>
      <c r="H88" s="98">
        <f t="shared" si="14"/>
        <v>153.69999999999999</v>
      </c>
      <c r="I88" s="165"/>
      <c r="J88" s="110">
        <f t="shared" si="13"/>
        <v>0</v>
      </c>
      <c r="K88" s="28"/>
      <c r="L88" s="35">
        <v>12.747396</v>
      </c>
      <c r="M88" s="37" t="s">
        <v>29</v>
      </c>
      <c r="N88" s="44"/>
      <c r="O88" s="45"/>
    </row>
    <row r="89" spans="1:15" s="46" customFormat="1" x14ac:dyDescent="0.25">
      <c r="A89" s="119" t="s">
        <v>233</v>
      </c>
      <c r="B89" s="120" t="s">
        <v>31</v>
      </c>
      <c r="C89" s="120" t="s">
        <v>234</v>
      </c>
      <c r="D89" s="121" t="s">
        <v>235</v>
      </c>
      <c r="E89" s="122" t="s">
        <v>86</v>
      </c>
      <c r="F89" s="123">
        <v>5</v>
      </c>
      <c r="G89" s="124">
        <v>8.34</v>
      </c>
      <c r="H89" s="98">
        <f t="shared" si="14"/>
        <v>41.7</v>
      </c>
      <c r="I89" s="165"/>
      <c r="J89" s="110">
        <f t="shared" si="13"/>
        <v>0</v>
      </c>
      <c r="K89" s="28"/>
      <c r="L89" s="35">
        <v>4.1322599999999996</v>
      </c>
      <c r="M89" s="37" t="s">
        <v>29</v>
      </c>
      <c r="N89" s="44"/>
      <c r="O89" s="45"/>
    </row>
    <row r="90" spans="1:15" s="46" customFormat="1" ht="30" customHeight="1" x14ac:dyDescent="0.25">
      <c r="A90" s="119" t="s">
        <v>236</v>
      </c>
      <c r="B90" s="120" t="s">
        <v>25</v>
      </c>
      <c r="C90" s="120" t="s">
        <v>237</v>
      </c>
      <c r="D90" s="121" t="s">
        <v>238</v>
      </c>
      <c r="E90" s="122" t="s">
        <v>86</v>
      </c>
      <c r="F90" s="123">
        <v>3</v>
      </c>
      <c r="G90" s="124">
        <v>53.4</v>
      </c>
      <c r="H90" s="98">
        <f t="shared" si="14"/>
        <v>160.19999999999999</v>
      </c>
      <c r="I90" s="165"/>
      <c r="J90" s="110">
        <f t="shared" si="13"/>
        <v>0</v>
      </c>
      <c r="K90" s="28"/>
      <c r="L90" s="35">
        <v>24.668339999999997</v>
      </c>
      <c r="M90" s="37" t="s">
        <v>29</v>
      </c>
      <c r="N90" s="44"/>
      <c r="O90" s="45"/>
    </row>
    <row r="91" spans="1:15" ht="25.5" x14ac:dyDescent="0.25">
      <c r="A91" s="119" t="s">
        <v>239</v>
      </c>
      <c r="B91" s="133" t="s">
        <v>94</v>
      </c>
      <c r="C91" s="133" t="s">
        <v>240</v>
      </c>
      <c r="D91" s="134" t="s">
        <v>241</v>
      </c>
      <c r="E91" s="135" t="s">
        <v>229</v>
      </c>
      <c r="F91" s="123">
        <v>2</v>
      </c>
      <c r="G91" s="136">
        <v>20.58</v>
      </c>
      <c r="H91" s="101">
        <f t="shared" si="14"/>
        <v>41.16</v>
      </c>
      <c r="I91" s="168"/>
      <c r="J91" s="110">
        <f t="shared" si="13"/>
        <v>0</v>
      </c>
      <c r="K91" s="41"/>
      <c r="L91" s="35">
        <v>20.58</v>
      </c>
      <c r="M91" s="36" t="s">
        <v>29</v>
      </c>
      <c r="N91" s="42"/>
    </row>
    <row r="92" spans="1:15" ht="25.5" x14ac:dyDescent="0.25">
      <c r="A92" s="119">
        <v>0</v>
      </c>
      <c r="B92" s="133" t="s">
        <v>94</v>
      </c>
      <c r="C92" s="133" t="s">
        <v>242</v>
      </c>
      <c r="D92" s="134" t="s">
        <v>243</v>
      </c>
      <c r="E92" s="135" t="s">
        <v>229</v>
      </c>
      <c r="F92" s="123">
        <v>29</v>
      </c>
      <c r="G92" s="136">
        <v>66.13</v>
      </c>
      <c r="H92" s="101">
        <f t="shared" si="14"/>
        <v>1917.77</v>
      </c>
      <c r="I92" s="168"/>
      <c r="J92" s="110">
        <f t="shared" si="13"/>
        <v>0</v>
      </c>
      <c r="K92" s="41"/>
      <c r="L92" s="35">
        <v>66.13</v>
      </c>
      <c r="M92" s="36" t="s">
        <v>29</v>
      </c>
      <c r="N92" s="42"/>
    </row>
    <row r="93" spans="1:15" ht="25.5" x14ac:dyDescent="0.25">
      <c r="A93" s="119" t="s">
        <v>244</v>
      </c>
      <c r="B93" s="133" t="s">
        <v>94</v>
      </c>
      <c r="C93" s="133" t="s">
        <v>245</v>
      </c>
      <c r="D93" s="134" t="s">
        <v>246</v>
      </c>
      <c r="E93" s="135" t="s">
        <v>97</v>
      </c>
      <c r="F93" s="123">
        <v>14</v>
      </c>
      <c r="G93" s="136">
        <v>119.98</v>
      </c>
      <c r="H93" s="101">
        <f t="shared" si="14"/>
        <v>1679.72</v>
      </c>
      <c r="I93" s="168"/>
      <c r="J93" s="110">
        <f t="shared" si="13"/>
        <v>0</v>
      </c>
      <c r="K93" s="41"/>
      <c r="L93" s="35">
        <v>119.98</v>
      </c>
      <c r="M93" s="36" t="s">
        <v>29</v>
      </c>
      <c r="N93" s="42"/>
    </row>
    <row r="94" spans="1:15" s="46" customFormat="1" ht="25.5" x14ac:dyDescent="0.25">
      <c r="A94" s="119" t="s">
        <v>247</v>
      </c>
      <c r="B94" s="120" t="s">
        <v>25</v>
      </c>
      <c r="C94" s="120" t="s">
        <v>248</v>
      </c>
      <c r="D94" s="121" t="s">
        <v>249</v>
      </c>
      <c r="E94" s="122" t="s">
        <v>86</v>
      </c>
      <c r="F94" s="123">
        <v>38</v>
      </c>
      <c r="G94" s="124">
        <v>25.01</v>
      </c>
      <c r="H94" s="98">
        <f t="shared" si="14"/>
        <v>950.38000000000011</v>
      </c>
      <c r="I94" s="165"/>
      <c r="J94" s="110">
        <f t="shared" si="13"/>
        <v>0</v>
      </c>
      <c r="K94" s="28"/>
      <c r="L94" s="35">
        <v>15.627456</v>
      </c>
      <c r="M94" s="37" t="s">
        <v>29</v>
      </c>
      <c r="N94" s="44"/>
      <c r="O94" s="45"/>
    </row>
    <row r="95" spans="1:15" s="46" customFormat="1" ht="25.5" x14ac:dyDescent="0.25">
      <c r="A95" s="119" t="s">
        <v>250</v>
      </c>
      <c r="B95" s="120" t="s">
        <v>25</v>
      </c>
      <c r="C95" s="120" t="s">
        <v>251</v>
      </c>
      <c r="D95" s="121" t="s">
        <v>252</v>
      </c>
      <c r="E95" s="122" t="s">
        <v>86</v>
      </c>
      <c r="F95" s="123">
        <v>52</v>
      </c>
      <c r="G95" s="124">
        <v>11.47</v>
      </c>
      <c r="H95" s="98">
        <f t="shared" si="14"/>
        <v>596.44000000000005</v>
      </c>
      <c r="I95" s="165"/>
      <c r="J95" s="110">
        <f t="shared" si="13"/>
        <v>0</v>
      </c>
      <c r="K95" s="28"/>
      <c r="L95" s="35">
        <v>7.600854</v>
      </c>
      <c r="M95" s="37" t="s">
        <v>29</v>
      </c>
      <c r="N95" s="44"/>
      <c r="O95" s="45"/>
    </row>
    <row r="96" spans="1:15" s="33" customFormat="1" ht="25.5" x14ac:dyDescent="0.25">
      <c r="A96" s="119" t="s">
        <v>253</v>
      </c>
      <c r="B96" s="120" t="s">
        <v>25</v>
      </c>
      <c r="C96" s="120" t="s">
        <v>254</v>
      </c>
      <c r="D96" s="121" t="s">
        <v>255</v>
      </c>
      <c r="E96" s="122" t="s">
        <v>86</v>
      </c>
      <c r="F96" s="123">
        <v>4</v>
      </c>
      <c r="G96" s="124">
        <v>26.84</v>
      </c>
      <c r="H96" s="100">
        <f t="shared" si="14"/>
        <v>107.36</v>
      </c>
      <c r="I96" s="167"/>
      <c r="J96" s="110">
        <f t="shared" si="13"/>
        <v>0</v>
      </c>
      <c r="K96" s="28"/>
      <c r="L96" s="29">
        <v>27.197783999999999</v>
      </c>
      <c r="M96" s="30" t="s">
        <v>29</v>
      </c>
      <c r="N96" s="31"/>
      <c r="O96" s="32"/>
    </row>
    <row r="97" spans="1:15" s="46" customFormat="1" ht="27.75" customHeight="1" x14ac:dyDescent="0.25">
      <c r="A97" s="119" t="s">
        <v>256</v>
      </c>
      <c r="B97" s="120" t="s">
        <v>25</v>
      </c>
      <c r="C97" s="120" t="s">
        <v>257</v>
      </c>
      <c r="D97" s="121" t="s">
        <v>258</v>
      </c>
      <c r="E97" s="122" t="s">
        <v>73</v>
      </c>
      <c r="F97" s="123">
        <v>374.12</v>
      </c>
      <c r="G97" s="124">
        <v>4.0999999999999996</v>
      </c>
      <c r="H97" s="100">
        <f>ROUND(G97,2)*ROUND(F97,2)</f>
        <v>1533.8919999999998</v>
      </c>
      <c r="I97" s="167"/>
      <c r="J97" s="110">
        <f t="shared" si="13"/>
        <v>0</v>
      </c>
      <c r="K97" s="28"/>
      <c r="L97" s="29">
        <v>5.0087999999999999</v>
      </c>
      <c r="M97" s="30" t="s">
        <v>29</v>
      </c>
      <c r="N97" s="44"/>
      <c r="O97" s="45"/>
    </row>
    <row r="98" spans="1:15" s="46" customFormat="1" ht="25.5" x14ac:dyDescent="0.25">
      <c r="A98" s="119" t="s">
        <v>259</v>
      </c>
      <c r="B98" s="120" t="s">
        <v>25</v>
      </c>
      <c r="C98" s="120" t="s">
        <v>260</v>
      </c>
      <c r="D98" s="121" t="s">
        <v>261</v>
      </c>
      <c r="E98" s="122" t="s">
        <v>73</v>
      </c>
      <c r="F98" s="123">
        <v>616.77</v>
      </c>
      <c r="G98" s="124">
        <v>1.73</v>
      </c>
      <c r="H98" s="98">
        <f t="shared" ref="H98:H103" si="15">ROUND(G98,2)*ROUND(F98,2)</f>
        <v>1067.0120999999999</v>
      </c>
      <c r="I98" s="165"/>
      <c r="J98" s="110">
        <f t="shared" si="13"/>
        <v>0</v>
      </c>
      <c r="K98" s="28"/>
      <c r="L98" s="58">
        <v>2.391702</v>
      </c>
      <c r="M98" s="37" t="s">
        <v>29</v>
      </c>
      <c r="N98" s="44"/>
      <c r="O98" s="45"/>
    </row>
    <row r="99" spans="1:15" s="33" customFormat="1" ht="25.5" x14ac:dyDescent="0.25">
      <c r="A99" s="119" t="s">
        <v>262</v>
      </c>
      <c r="B99" s="120" t="s">
        <v>25</v>
      </c>
      <c r="C99" s="120" t="s">
        <v>263</v>
      </c>
      <c r="D99" s="121" t="s">
        <v>264</v>
      </c>
      <c r="E99" s="122" t="s">
        <v>73</v>
      </c>
      <c r="F99" s="123">
        <v>310.48</v>
      </c>
      <c r="G99" s="124">
        <v>2.4700000000000002</v>
      </c>
      <c r="H99" s="100">
        <f t="shared" si="15"/>
        <v>766.88560000000007</v>
      </c>
      <c r="I99" s="167"/>
      <c r="J99" s="110">
        <f t="shared" si="13"/>
        <v>0</v>
      </c>
      <c r="K99" s="28"/>
      <c r="L99" s="29">
        <v>2.7673619999999999</v>
      </c>
      <c r="M99" s="30" t="s">
        <v>29</v>
      </c>
      <c r="N99" s="31"/>
      <c r="O99" s="32"/>
    </row>
    <row r="100" spans="1:15" s="33" customFormat="1" ht="25.5" x14ac:dyDescent="0.25">
      <c r="A100" s="119" t="s">
        <v>265</v>
      </c>
      <c r="B100" s="120" t="s">
        <v>25</v>
      </c>
      <c r="C100" s="120" t="s">
        <v>266</v>
      </c>
      <c r="D100" s="121" t="s">
        <v>267</v>
      </c>
      <c r="E100" s="122" t="s">
        <v>73</v>
      </c>
      <c r="F100" s="123">
        <v>326.67</v>
      </c>
      <c r="G100" s="124">
        <v>3.87</v>
      </c>
      <c r="H100" s="100">
        <f t="shared" si="15"/>
        <v>1264.2129</v>
      </c>
      <c r="I100" s="167"/>
      <c r="J100" s="110">
        <f t="shared" si="13"/>
        <v>0</v>
      </c>
      <c r="K100" s="28"/>
      <c r="L100" s="29">
        <v>49.013493142857143</v>
      </c>
      <c r="M100" s="30" t="s">
        <v>29</v>
      </c>
      <c r="N100" s="31"/>
      <c r="O100" s="32"/>
    </row>
    <row r="101" spans="1:15" ht="25.5" x14ac:dyDescent="0.25">
      <c r="A101" s="119" t="s">
        <v>268</v>
      </c>
      <c r="B101" s="133" t="s">
        <v>25</v>
      </c>
      <c r="C101" s="133" t="s">
        <v>269</v>
      </c>
      <c r="D101" s="134" t="s">
        <v>270</v>
      </c>
      <c r="E101" s="135" t="s">
        <v>86</v>
      </c>
      <c r="F101" s="123">
        <v>1</v>
      </c>
      <c r="G101" s="136">
        <v>21.39</v>
      </c>
      <c r="H101" s="99">
        <f t="shared" si="15"/>
        <v>21.39</v>
      </c>
      <c r="I101" s="166"/>
      <c r="J101" s="110">
        <f t="shared" si="13"/>
        <v>0</v>
      </c>
      <c r="K101" s="41"/>
      <c r="L101" s="35">
        <v>22.790039999999998</v>
      </c>
      <c r="M101" s="36" t="s">
        <v>29</v>
      </c>
      <c r="N101" s="42"/>
    </row>
    <row r="102" spans="1:15" s="46" customFormat="1" ht="25.5" x14ac:dyDescent="0.25">
      <c r="A102" s="119" t="s">
        <v>271</v>
      </c>
      <c r="B102" s="120" t="s">
        <v>31</v>
      </c>
      <c r="C102" s="120" t="s">
        <v>272</v>
      </c>
      <c r="D102" s="121" t="s">
        <v>273</v>
      </c>
      <c r="E102" s="122" t="s">
        <v>73</v>
      </c>
      <c r="F102" s="123">
        <v>2.5</v>
      </c>
      <c r="G102" s="124">
        <v>38.380000000000003</v>
      </c>
      <c r="H102" s="98">
        <f t="shared" si="15"/>
        <v>95.95</v>
      </c>
      <c r="I102" s="165"/>
      <c r="J102" s="110">
        <f t="shared" si="13"/>
        <v>0</v>
      </c>
      <c r="K102" s="28"/>
      <c r="L102" s="35">
        <v>34.372889999999998</v>
      </c>
      <c r="M102" s="37" t="s">
        <v>29</v>
      </c>
      <c r="N102" s="44"/>
      <c r="O102" s="45"/>
    </row>
    <row r="103" spans="1:15" s="46" customFormat="1" ht="25.5" x14ac:dyDescent="0.25">
      <c r="A103" s="119" t="s">
        <v>274</v>
      </c>
      <c r="B103" s="120" t="s">
        <v>25</v>
      </c>
      <c r="C103" s="120" t="s">
        <v>275</v>
      </c>
      <c r="D103" s="121" t="s">
        <v>276</v>
      </c>
      <c r="E103" s="122" t="s">
        <v>86</v>
      </c>
      <c r="F103" s="123">
        <v>1</v>
      </c>
      <c r="G103" s="124">
        <v>48.29</v>
      </c>
      <c r="H103" s="98">
        <f t="shared" si="15"/>
        <v>48.29</v>
      </c>
      <c r="I103" s="165"/>
      <c r="J103" s="110">
        <f t="shared" si="13"/>
        <v>0</v>
      </c>
      <c r="K103" s="28"/>
      <c r="L103" s="35">
        <v>43.225944000000005</v>
      </c>
      <c r="M103" s="37" t="s">
        <v>29</v>
      </c>
      <c r="N103" s="44"/>
      <c r="O103" s="45"/>
    </row>
    <row r="104" spans="1:15" x14ac:dyDescent="0.25">
      <c r="A104" s="125"/>
      <c r="B104" s="126"/>
      <c r="C104" s="126"/>
      <c r="D104" s="127" t="s">
        <v>50</v>
      </c>
      <c r="E104" s="128"/>
      <c r="F104" s="128"/>
      <c r="G104" s="137"/>
      <c r="H104" s="96">
        <f>SUBTOTAL(9,H80:H103)</f>
        <v>12543.082600000002</v>
      </c>
      <c r="I104" s="89"/>
      <c r="J104" s="111">
        <f>SUBTOTAL(9,J80:J103)</f>
        <v>0</v>
      </c>
      <c r="K104" s="34"/>
      <c r="L104" s="35"/>
      <c r="M104" s="36"/>
      <c r="N104" s="42"/>
    </row>
    <row r="105" spans="1:15" x14ac:dyDescent="0.25">
      <c r="A105" s="131">
        <v>11</v>
      </c>
      <c r="B105" s="115"/>
      <c r="C105" s="115"/>
      <c r="D105" s="116" t="s">
        <v>277</v>
      </c>
      <c r="E105" s="117" t="s">
        <v>69</v>
      </c>
      <c r="F105" s="118"/>
      <c r="G105" s="132"/>
      <c r="H105" s="97"/>
      <c r="I105" s="90"/>
      <c r="J105" s="109"/>
      <c r="K105" s="59"/>
      <c r="L105" s="35"/>
      <c r="M105" s="36"/>
      <c r="N105" s="42"/>
    </row>
    <row r="106" spans="1:15" x14ac:dyDescent="0.25">
      <c r="A106" s="119" t="s">
        <v>278</v>
      </c>
      <c r="B106" s="133" t="s">
        <v>31</v>
      </c>
      <c r="C106" s="133" t="s">
        <v>279</v>
      </c>
      <c r="D106" s="134" t="s">
        <v>280</v>
      </c>
      <c r="E106" s="135" t="s">
        <v>281</v>
      </c>
      <c r="F106" s="123">
        <v>3</v>
      </c>
      <c r="G106" s="136">
        <v>67.09287599999999</v>
      </c>
      <c r="H106" s="99">
        <f>ROUND(G106,2)*ROUND(F106,2)</f>
        <v>201.27</v>
      </c>
      <c r="I106" s="166"/>
      <c r="J106" s="110">
        <f t="shared" ref="J106:J110" si="16">IF(ROUND(I106*F106,2)&gt;H106, "NÃO ATENDE",ROUND(I106*F106,2))</f>
        <v>0</v>
      </c>
      <c r="K106" s="41"/>
      <c r="L106" s="35">
        <v>67.09287599999999</v>
      </c>
      <c r="M106" s="36" t="s">
        <v>29</v>
      </c>
      <c r="N106" s="42"/>
    </row>
    <row r="107" spans="1:15" x14ac:dyDescent="0.25">
      <c r="A107" s="119" t="s">
        <v>282</v>
      </c>
      <c r="B107" s="133" t="s">
        <v>31</v>
      </c>
      <c r="C107" s="133" t="s">
        <v>283</v>
      </c>
      <c r="D107" s="134" t="s">
        <v>284</v>
      </c>
      <c r="E107" s="135" t="s">
        <v>281</v>
      </c>
      <c r="F107" s="123">
        <v>1</v>
      </c>
      <c r="G107" s="136">
        <v>123.27909</v>
      </c>
      <c r="H107" s="99">
        <f>ROUND(G107,2)*ROUND(F107,2)</f>
        <v>123.28</v>
      </c>
      <c r="I107" s="166"/>
      <c r="J107" s="110">
        <f t="shared" si="16"/>
        <v>0</v>
      </c>
      <c r="K107" s="59"/>
      <c r="L107" s="35">
        <v>123.27909</v>
      </c>
      <c r="M107" s="36" t="s">
        <v>29</v>
      </c>
      <c r="N107" s="42"/>
    </row>
    <row r="108" spans="1:15" x14ac:dyDescent="0.25">
      <c r="A108" s="119" t="s">
        <v>285</v>
      </c>
      <c r="B108" s="133" t="s">
        <v>31</v>
      </c>
      <c r="C108" s="133" t="s">
        <v>286</v>
      </c>
      <c r="D108" s="134" t="s">
        <v>287</v>
      </c>
      <c r="E108" s="135" t="s">
        <v>281</v>
      </c>
      <c r="F108" s="123">
        <v>1</v>
      </c>
      <c r="G108" s="136">
        <v>81.330390000000008</v>
      </c>
      <c r="H108" s="99">
        <f>ROUND(G108,2)*ROUND(F108,2)</f>
        <v>81.33</v>
      </c>
      <c r="I108" s="166"/>
      <c r="J108" s="110">
        <f t="shared" si="16"/>
        <v>0</v>
      </c>
      <c r="K108" s="59"/>
      <c r="L108" s="35">
        <v>81.330390000000008</v>
      </c>
      <c r="M108" s="36" t="s">
        <v>29</v>
      </c>
      <c r="N108" s="42"/>
    </row>
    <row r="109" spans="1:15" x14ac:dyDescent="0.25">
      <c r="A109" s="119" t="s">
        <v>288</v>
      </c>
      <c r="B109" s="133" t="s">
        <v>31</v>
      </c>
      <c r="C109" s="133" t="s">
        <v>289</v>
      </c>
      <c r="D109" s="134" t="s">
        <v>290</v>
      </c>
      <c r="E109" s="135" t="s">
        <v>281</v>
      </c>
      <c r="F109" s="123">
        <v>3</v>
      </c>
      <c r="G109" s="136">
        <v>62.622521999999996</v>
      </c>
      <c r="H109" s="99">
        <f>ROUND(G109,2)*ROUND(F109,2)</f>
        <v>187.85999999999999</v>
      </c>
      <c r="I109" s="166"/>
      <c r="J109" s="110">
        <f t="shared" si="16"/>
        <v>0</v>
      </c>
      <c r="K109" s="59"/>
      <c r="L109" s="35">
        <v>62.622521999999996</v>
      </c>
      <c r="M109" s="36" t="s">
        <v>29</v>
      </c>
      <c r="N109" s="42"/>
    </row>
    <row r="110" spans="1:15" x14ac:dyDescent="0.25">
      <c r="A110" s="119" t="s">
        <v>291</v>
      </c>
      <c r="B110" s="133" t="s">
        <v>31</v>
      </c>
      <c r="C110" s="133" t="s">
        <v>292</v>
      </c>
      <c r="D110" s="134" t="s">
        <v>293</v>
      </c>
      <c r="E110" s="135" t="s">
        <v>281</v>
      </c>
      <c r="F110" s="123">
        <v>2</v>
      </c>
      <c r="G110" s="136">
        <v>59.091317999999994</v>
      </c>
      <c r="H110" s="99">
        <f>ROUND(G110,2)*ROUND(F110,2)</f>
        <v>118.18</v>
      </c>
      <c r="I110" s="166"/>
      <c r="J110" s="110">
        <f t="shared" si="16"/>
        <v>0</v>
      </c>
      <c r="K110" s="59"/>
      <c r="L110" s="35">
        <v>59.091317999999994</v>
      </c>
      <c r="M110" s="36" t="s">
        <v>29</v>
      </c>
      <c r="N110" s="42"/>
    </row>
    <row r="111" spans="1:15" x14ac:dyDescent="0.25">
      <c r="A111" s="125"/>
      <c r="B111" s="126"/>
      <c r="C111" s="126"/>
      <c r="D111" s="127" t="s">
        <v>50</v>
      </c>
      <c r="E111" s="128"/>
      <c r="F111" s="128"/>
      <c r="G111" s="137"/>
      <c r="H111" s="96">
        <f>SUBTOTAL(9,H106:H110)</f>
        <v>711.92000000000007</v>
      </c>
      <c r="I111" s="89"/>
      <c r="J111" s="111">
        <f>SUBTOTAL(9,J106:J110)</f>
        <v>0</v>
      </c>
      <c r="K111" s="59"/>
      <c r="L111" s="35"/>
      <c r="M111" s="36"/>
      <c r="N111" s="42"/>
    </row>
    <row r="112" spans="1:15" x14ac:dyDescent="0.25">
      <c r="A112" s="131">
        <v>12</v>
      </c>
      <c r="B112" s="115"/>
      <c r="C112" s="115"/>
      <c r="D112" s="116" t="s">
        <v>294</v>
      </c>
      <c r="E112" s="117" t="s">
        <v>69</v>
      </c>
      <c r="F112" s="118"/>
      <c r="G112" s="132"/>
      <c r="H112" s="97"/>
      <c r="I112" s="90"/>
      <c r="J112" s="109"/>
      <c r="K112" s="59"/>
      <c r="L112" s="35"/>
      <c r="M112" s="36"/>
      <c r="N112" s="42"/>
      <c r="O112" s="60" t="s">
        <v>295</v>
      </c>
    </row>
    <row r="113" spans="1:15" x14ac:dyDescent="0.25">
      <c r="A113" s="119" t="s">
        <v>296</v>
      </c>
      <c r="B113" s="133" t="s">
        <v>25</v>
      </c>
      <c r="C113" s="133" t="s">
        <v>297</v>
      </c>
      <c r="D113" s="134" t="s">
        <v>298</v>
      </c>
      <c r="E113" s="135" t="s">
        <v>28</v>
      </c>
      <c r="F113" s="123">
        <v>170.85000000000002</v>
      </c>
      <c r="G113" s="136">
        <v>12.49</v>
      </c>
      <c r="H113" s="101">
        <f>ROUND(G113,2)*ROUND(F113,2)</f>
        <v>2133.9164999999998</v>
      </c>
      <c r="I113" s="168"/>
      <c r="J113" s="110">
        <f t="shared" ref="J113:J115" si="17">IF(ROUND(I113*F113,2)&gt;H113, "NÃO ATENDE",ROUND(I113*F113,2))</f>
        <v>0</v>
      </c>
      <c r="K113" s="59"/>
      <c r="L113" s="35">
        <v>13.323408000000001</v>
      </c>
      <c r="M113" s="36" t="s">
        <v>29</v>
      </c>
      <c r="N113" s="42"/>
    </row>
    <row r="114" spans="1:15" s="46" customFormat="1" ht="25.5" x14ac:dyDescent="0.25">
      <c r="A114" s="119" t="s">
        <v>299</v>
      </c>
      <c r="B114" s="120" t="s">
        <v>31</v>
      </c>
      <c r="C114" s="120" t="s">
        <v>300</v>
      </c>
      <c r="D114" s="121" t="s">
        <v>301</v>
      </c>
      <c r="E114" s="122" t="s">
        <v>28</v>
      </c>
      <c r="F114" s="123">
        <v>170.85000000000002</v>
      </c>
      <c r="G114" s="124">
        <v>17.57</v>
      </c>
      <c r="H114" s="95">
        <f>ROUND(G114,2)*ROUND(F114,2)</f>
        <v>3001.8344999999999</v>
      </c>
      <c r="I114" s="164"/>
      <c r="J114" s="110">
        <f t="shared" si="17"/>
        <v>0</v>
      </c>
      <c r="K114" s="53"/>
      <c r="L114" s="35">
        <v>16.491474</v>
      </c>
      <c r="M114" s="37" t="s">
        <v>29</v>
      </c>
      <c r="N114" s="44"/>
      <c r="O114" s="45"/>
    </row>
    <row r="115" spans="1:15" ht="25.5" x14ac:dyDescent="0.25">
      <c r="A115" s="119" t="s">
        <v>302</v>
      </c>
      <c r="B115" s="133" t="s">
        <v>31</v>
      </c>
      <c r="C115" s="133" t="s">
        <v>303</v>
      </c>
      <c r="D115" s="134" t="s">
        <v>304</v>
      </c>
      <c r="E115" s="135" t="s">
        <v>28</v>
      </c>
      <c r="F115" s="123">
        <v>4.1379999999999999</v>
      </c>
      <c r="G115" s="136">
        <v>17.242794</v>
      </c>
      <c r="H115" s="101">
        <f>ROUND(G115,2)*ROUND(F115,2)</f>
        <v>71.373599999999982</v>
      </c>
      <c r="I115" s="168"/>
      <c r="J115" s="110">
        <f t="shared" si="17"/>
        <v>0</v>
      </c>
      <c r="K115" s="59"/>
      <c r="L115" s="35">
        <v>17.242794</v>
      </c>
      <c r="M115" s="36" t="s">
        <v>29</v>
      </c>
      <c r="N115" s="42"/>
    </row>
    <row r="116" spans="1:15" x14ac:dyDescent="0.25">
      <c r="A116" s="125"/>
      <c r="B116" s="126"/>
      <c r="C116" s="126"/>
      <c r="D116" s="127" t="s">
        <v>50</v>
      </c>
      <c r="E116" s="128"/>
      <c r="F116" s="128"/>
      <c r="G116" s="137"/>
      <c r="H116" s="96">
        <f>SUBTOTAL(9,H113:H115)</f>
        <v>5207.1246000000001</v>
      </c>
      <c r="I116" s="89"/>
      <c r="J116" s="111">
        <f>SUBTOTAL(9,J113:J115)</f>
        <v>0</v>
      </c>
      <c r="K116" s="59"/>
      <c r="L116" s="35"/>
      <c r="M116" s="36"/>
      <c r="N116" s="42"/>
    </row>
    <row r="117" spans="1:15" x14ac:dyDescent="0.25">
      <c r="A117" s="131">
        <v>13</v>
      </c>
      <c r="B117" s="115"/>
      <c r="C117" s="115"/>
      <c r="D117" s="116" t="s">
        <v>305</v>
      </c>
      <c r="E117" s="117" t="s">
        <v>69</v>
      </c>
      <c r="F117" s="118"/>
      <c r="G117" s="132"/>
      <c r="H117" s="97"/>
      <c r="I117" s="90"/>
      <c r="J117" s="109"/>
      <c r="K117" s="59"/>
      <c r="L117" s="35"/>
      <c r="M117" s="36"/>
      <c r="N117" s="42"/>
    </row>
    <row r="118" spans="1:15" ht="25.5" x14ac:dyDescent="0.25">
      <c r="A118" s="119" t="s">
        <v>306</v>
      </c>
      <c r="B118" s="133" t="s">
        <v>94</v>
      </c>
      <c r="C118" s="133" t="s">
        <v>307</v>
      </c>
      <c r="D118" s="134" t="s">
        <v>308</v>
      </c>
      <c r="E118" s="135" t="s">
        <v>97</v>
      </c>
      <c r="F118" s="123">
        <v>1</v>
      </c>
      <c r="G118" s="136">
        <v>4764.04</v>
      </c>
      <c r="H118" s="101">
        <f t="shared" ref="H118:H124" si="18">ROUND(G118,2)*ROUND(F118,2)</f>
        <v>4764.04</v>
      </c>
      <c r="I118" s="168"/>
      <c r="J118" s="110">
        <f t="shared" ref="J118:J124" si="19">IF(ROUND(I118*F118,2)&gt;H118, "NÃO ATENDE",ROUND(I118*F118,2))</f>
        <v>0</v>
      </c>
      <c r="K118" s="59"/>
      <c r="L118" s="35">
        <v>4764.04</v>
      </c>
      <c r="M118" s="36" t="s">
        <v>29</v>
      </c>
      <c r="N118" s="42"/>
    </row>
    <row r="119" spans="1:15" ht="39" customHeight="1" x14ac:dyDescent="0.25">
      <c r="A119" s="119" t="s">
        <v>309</v>
      </c>
      <c r="B119" s="133" t="s">
        <v>94</v>
      </c>
      <c r="C119" s="133" t="s">
        <v>310</v>
      </c>
      <c r="D119" s="140" t="s">
        <v>311</v>
      </c>
      <c r="E119" s="135" t="s">
        <v>73</v>
      </c>
      <c r="F119" s="123">
        <v>90.929999999999993</v>
      </c>
      <c r="G119" s="136">
        <v>256.07</v>
      </c>
      <c r="H119" s="101">
        <f t="shared" si="18"/>
        <v>23284.445100000001</v>
      </c>
      <c r="I119" s="168"/>
      <c r="J119" s="110">
        <f t="shared" si="19"/>
        <v>0</v>
      </c>
      <c r="K119" s="59"/>
      <c r="L119" s="35">
        <v>256.07</v>
      </c>
      <c r="M119" s="36" t="s">
        <v>29</v>
      </c>
      <c r="N119" s="42"/>
    </row>
    <row r="120" spans="1:15" x14ac:dyDescent="0.25">
      <c r="A120" s="119" t="s">
        <v>312</v>
      </c>
      <c r="B120" s="141" t="s">
        <v>25</v>
      </c>
      <c r="C120" s="141" t="s">
        <v>313</v>
      </c>
      <c r="D120" s="134" t="s">
        <v>314</v>
      </c>
      <c r="E120" s="135" t="s">
        <v>86</v>
      </c>
      <c r="F120" s="123">
        <v>4</v>
      </c>
      <c r="G120" s="136">
        <v>178.2</v>
      </c>
      <c r="H120" s="99">
        <f t="shared" si="18"/>
        <v>712.8</v>
      </c>
      <c r="I120" s="166"/>
      <c r="J120" s="110">
        <f t="shared" si="19"/>
        <v>0</v>
      </c>
      <c r="K120" s="59"/>
      <c r="L120" s="35">
        <v>192.11252399999998</v>
      </c>
      <c r="M120" s="36" t="s">
        <v>29</v>
      </c>
      <c r="N120" s="42"/>
    </row>
    <row r="121" spans="1:15" ht="25.5" x14ac:dyDescent="0.25">
      <c r="A121" s="119" t="s">
        <v>315</v>
      </c>
      <c r="B121" s="141" t="s">
        <v>31</v>
      </c>
      <c r="C121" s="141" t="s">
        <v>316</v>
      </c>
      <c r="D121" s="134" t="s">
        <v>317</v>
      </c>
      <c r="E121" s="135" t="s">
        <v>97</v>
      </c>
      <c r="F121" s="123">
        <v>4</v>
      </c>
      <c r="G121" s="136">
        <v>27.473268000000001</v>
      </c>
      <c r="H121" s="99">
        <f t="shared" si="18"/>
        <v>109.88</v>
      </c>
      <c r="I121" s="166"/>
      <c r="J121" s="110">
        <f t="shared" si="19"/>
        <v>0</v>
      </c>
      <c r="K121" s="59"/>
      <c r="L121" s="35">
        <v>27.473268000000001</v>
      </c>
      <c r="M121" s="36" t="s">
        <v>29</v>
      </c>
      <c r="N121" s="42"/>
    </row>
    <row r="122" spans="1:15" ht="25.5" x14ac:dyDescent="0.25">
      <c r="A122" s="119" t="s">
        <v>318</v>
      </c>
      <c r="B122" s="141" t="s">
        <v>94</v>
      </c>
      <c r="C122" s="141" t="s">
        <v>319</v>
      </c>
      <c r="D122" s="134" t="s">
        <v>320</v>
      </c>
      <c r="E122" s="135" t="s">
        <v>97</v>
      </c>
      <c r="F122" s="123">
        <v>2</v>
      </c>
      <c r="G122" s="136">
        <v>293.77999999999997</v>
      </c>
      <c r="H122" s="101">
        <f t="shared" si="18"/>
        <v>587.55999999999995</v>
      </c>
      <c r="I122" s="168"/>
      <c r="J122" s="110">
        <f t="shared" si="19"/>
        <v>0</v>
      </c>
      <c r="K122" s="59"/>
      <c r="L122" s="35">
        <v>293.77999999999997</v>
      </c>
      <c r="M122" s="36" t="s">
        <v>29</v>
      </c>
      <c r="N122" s="42"/>
    </row>
    <row r="123" spans="1:15" ht="25.5" x14ac:dyDescent="0.25">
      <c r="A123" s="119" t="s">
        <v>321</v>
      </c>
      <c r="B123" s="141" t="s">
        <v>94</v>
      </c>
      <c r="C123" s="141" t="s">
        <v>322</v>
      </c>
      <c r="D123" s="134" t="s">
        <v>323</v>
      </c>
      <c r="E123" s="135" t="s">
        <v>97</v>
      </c>
      <c r="F123" s="123">
        <v>2</v>
      </c>
      <c r="G123" s="136">
        <v>43.6</v>
      </c>
      <c r="H123" s="101">
        <f>ROUND(G123,2)*ROUND(F123,2)</f>
        <v>87.2</v>
      </c>
      <c r="I123" s="168"/>
      <c r="J123" s="110">
        <f t="shared" si="19"/>
        <v>0</v>
      </c>
      <c r="K123" s="59"/>
      <c r="L123" s="35">
        <v>43.6</v>
      </c>
      <c r="M123" s="36" t="s">
        <v>29</v>
      </c>
      <c r="N123" s="42"/>
    </row>
    <row r="124" spans="1:15" s="46" customFormat="1" x14ac:dyDescent="0.25">
      <c r="A124" s="119" t="s">
        <v>324</v>
      </c>
      <c r="B124" s="120" t="s">
        <v>25</v>
      </c>
      <c r="C124" s="120" t="s">
        <v>325</v>
      </c>
      <c r="D124" s="121" t="s">
        <v>326</v>
      </c>
      <c r="E124" s="122" t="s">
        <v>86</v>
      </c>
      <c r="F124" s="123">
        <v>33</v>
      </c>
      <c r="G124" s="124">
        <v>33.22</v>
      </c>
      <c r="H124" s="98">
        <f t="shared" si="18"/>
        <v>1096.26</v>
      </c>
      <c r="I124" s="165"/>
      <c r="J124" s="110">
        <f t="shared" si="19"/>
        <v>0</v>
      </c>
      <c r="K124" s="53"/>
      <c r="L124" s="35">
        <v>35.499870000000001</v>
      </c>
      <c r="M124" s="37" t="s">
        <v>29</v>
      </c>
      <c r="N124" s="44"/>
      <c r="O124" s="45"/>
    </row>
    <row r="125" spans="1:15" x14ac:dyDescent="0.25">
      <c r="A125" s="125"/>
      <c r="B125" s="126"/>
      <c r="C125" s="126"/>
      <c r="D125" s="127" t="s">
        <v>50</v>
      </c>
      <c r="E125" s="128"/>
      <c r="F125" s="128"/>
      <c r="G125" s="128"/>
      <c r="H125" s="96">
        <f>SUBTOTAL(9,H118:H124)</f>
        <v>30642.185100000002</v>
      </c>
      <c r="I125" s="87"/>
      <c r="J125" s="111">
        <f>SUBTOTAL(9,J118:J124)</f>
        <v>0</v>
      </c>
      <c r="K125" s="59"/>
      <c r="L125" s="35"/>
      <c r="M125" s="36"/>
      <c r="N125" s="42"/>
    </row>
    <row r="126" spans="1:15" ht="16.5" thickBot="1" x14ac:dyDescent="0.3">
      <c r="A126" s="102" t="s">
        <v>327</v>
      </c>
      <c r="B126" s="103"/>
      <c r="C126" s="103"/>
      <c r="D126" s="103"/>
      <c r="E126" s="103"/>
      <c r="F126" s="103"/>
      <c r="G126" s="104"/>
      <c r="H126" s="105">
        <f>SUBTOTAL(9,H8:H125)</f>
        <v>209851.34830000004</v>
      </c>
      <c r="I126" s="88"/>
      <c r="J126" s="105">
        <f>SUBTOTAL(9,J8:J125)</f>
        <v>0</v>
      </c>
      <c r="K126" s="61"/>
      <c r="L126" s="62">
        <v>269866.85244440555</v>
      </c>
      <c r="M126" s="63"/>
      <c r="N126" s="42"/>
    </row>
    <row r="127" spans="1:15" ht="75.75" customHeight="1" x14ac:dyDescent="0.2">
      <c r="A127" s="169" t="s">
        <v>328</v>
      </c>
      <c r="B127" s="170"/>
      <c r="C127" s="170"/>
      <c r="D127" s="170"/>
      <c r="E127" s="170"/>
      <c r="F127" s="170"/>
      <c r="G127" s="170"/>
      <c r="H127" s="170"/>
      <c r="I127" s="170"/>
      <c r="J127" s="170"/>
      <c r="K127" s="61"/>
      <c r="L127" s="64"/>
      <c r="M127" s="65"/>
      <c r="N127" s="42"/>
    </row>
    <row r="128" spans="1:15" x14ac:dyDescent="0.25">
      <c r="A128" s="66"/>
      <c r="B128" s="67"/>
      <c r="C128" s="68"/>
      <c r="D128" s="67"/>
      <c r="E128" s="69"/>
      <c r="F128" s="67"/>
      <c r="G128" s="70"/>
      <c r="H128" s="71"/>
      <c r="I128" s="70"/>
      <c r="J128" s="112"/>
      <c r="N128" s="42"/>
      <c r="O128" s="75"/>
    </row>
    <row r="129" spans="1:15" x14ac:dyDescent="0.25">
      <c r="A129" s="66"/>
      <c r="B129" s="67"/>
      <c r="C129" s="68"/>
      <c r="D129" s="67"/>
      <c r="E129" s="69"/>
      <c r="F129" s="67"/>
      <c r="G129" s="70"/>
      <c r="H129" s="106"/>
      <c r="I129" s="70"/>
      <c r="J129" s="112"/>
      <c r="N129" s="42"/>
    </row>
    <row r="130" spans="1:15" x14ac:dyDescent="0.25">
      <c r="A130" s="66"/>
      <c r="B130" s="67"/>
      <c r="C130" s="68"/>
      <c r="D130" s="67"/>
      <c r="E130" s="69"/>
      <c r="F130" s="67"/>
      <c r="G130" s="70"/>
      <c r="H130" s="71"/>
      <c r="I130" s="70"/>
      <c r="J130" s="112"/>
      <c r="N130" s="42"/>
    </row>
    <row r="131" spans="1:15" s="4" customFormat="1" x14ac:dyDescent="0.25">
      <c r="A131" s="66"/>
      <c r="B131" s="67"/>
      <c r="C131" s="68"/>
      <c r="D131" s="67"/>
      <c r="E131" s="69"/>
      <c r="F131" s="67"/>
      <c r="G131" s="70"/>
      <c r="H131" s="71"/>
      <c r="I131" s="70"/>
      <c r="J131" s="112"/>
      <c r="K131" s="72"/>
      <c r="L131" s="73"/>
      <c r="M131" s="74"/>
      <c r="O131" s="18"/>
    </row>
    <row r="132" spans="1:15" ht="13.5" thickBot="1" x14ac:dyDescent="0.3">
      <c r="A132" s="76"/>
      <c r="B132" s="77"/>
      <c r="C132" s="78"/>
      <c r="D132" s="77"/>
      <c r="E132" s="79"/>
      <c r="F132" s="77"/>
      <c r="G132" s="80"/>
      <c r="H132" s="81"/>
      <c r="I132" s="70"/>
      <c r="J132" s="112"/>
    </row>
  </sheetData>
  <sheetProtection algorithmName="SHA-512" hashValue="XQ7vdb/j+VV7TIDVokRxQJVJCJGW9mqxQD6yP2OK30NZjLPthjiLWJ6XwaIS7Pj9aWIhrFzHwb/HKCjOYD2s3A==" saltValue="R8OxfRuR5ETA4fGpuI+d6A==" spinCount="100000" sheet="1" insertRows="0" deleteRows="0" selectLockedCells="1" autoFilter="0"/>
  <autoFilter ref="C6:H124"/>
  <mergeCells count="22">
    <mergeCell ref="I1:J1"/>
    <mergeCell ref="I2:J4"/>
    <mergeCell ref="A127:J127"/>
    <mergeCell ref="G5:G6"/>
    <mergeCell ref="H5:H6"/>
    <mergeCell ref="L5:L6"/>
    <mergeCell ref="M5:M6"/>
    <mergeCell ref="A126:G126"/>
    <mergeCell ref="I5:I6"/>
    <mergeCell ref="J5:J6"/>
    <mergeCell ref="A4:B4"/>
    <mergeCell ref="A5:A6"/>
    <mergeCell ref="B5:C5"/>
    <mergeCell ref="D5:D6"/>
    <mergeCell ref="E5:E6"/>
    <mergeCell ref="F5:F6"/>
    <mergeCell ref="A1:H1"/>
    <mergeCell ref="L1:M3"/>
    <mergeCell ref="A2:B2"/>
    <mergeCell ref="C2:F2"/>
    <mergeCell ref="A3:B3"/>
    <mergeCell ref="C3:F3"/>
  </mergeCells>
  <conditionalFormatting sqref="E43:E45 E72:E77 E106:E110 E8:E22 E118:E119 E124 E113:E115 E34:E39">
    <cfRule type="expression" dxfId="30" priority="30" stopIfTrue="1">
      <formula>$E8="digite"</formula>
    </cfRule>
  </conditionalFormatting>
  <conditionalFormatting sqref="D43:D44 D72:D77 D106:D110 D8:D22 D118:D119 D124 D113:D115 D34:D39">
    <cfRule type="expression" dxfId="29" priority="31" stopIfTrue="1">
      <formula>$D8="&gt;&gt;&gt;&gt;&gt;&gt;&gt;&gt;&gt;&gt; Digite aqui a descrição e apresente a composição detalhada."</formula>
    </cfRule>
  </conditionalFormatting>
  <conditionalFormatting sqref="D43:D44 D72:D77 D106:D110 D8:D22 D118:D119 D124 D113:D115 D34:D39">
    <cfRule type="expression" dxfId="28" priority="32" stopIfTrue="1">
      <formula>$D8="&gt;&gt;&gt;&gt;&gt;&gt;&gt;&gt;&gt;&gt;Digite aqui a descrição e apresente a composição detalhada."</formula>
    </cfRule>
  </conditionalFormatting>
  <conditionalFormatting sqref="M24:M28 M70:M77 M106:M111 M50:M53 M62:M68 M7:M22 M43:M47 M113:M115 M79:M103 M30:M39 M55:M59">
    <cfRule type="cellIs" dxfId="27" priority="33" stopIfTrue="1" operator="equal">
      <formula>"NÃO"</formula>
    </cfRule>
  </conditionalFormatting>
  <conditionalFormatting sqref="M24:M28 M71:M77 M106:M111 M50:M53 M62:M68 M8:M22 M43:M47 M113:M115 M80:M103 M30:M39 M55:M59">
    <cfRule type="cellIs" dxfId="26" priority="34" stopIfTrue="1" operator="equal">
      <formula>"&lt; 70 %"</formula>
    </cfRule>
  </conditionalFormatting>
  <conditionalFormatting sqref="E28:G28">
    <cfRule type="expression" dxfId="25" priority="27" stopIfTrue="1">
      <formula>$E28="digite"</formula>
    </cfRule>
  </conditionalFormatting>
  <conditionalFormatting sqref="D28">
    <cfRule type="expression" dxfId="24" priority="28" stopIfTrue="1">
      <formula>$D28="&gt;&gt;&gt;&gt;&gt;&gt;&gt;&gt;&gt;&gt; Digite aqui a descrição e apresente a composição detalhada."</formula>
    </cfRule>
  </conditionalFormatting>
  <conditionalFormatting sqref="D28">
    <cfRule type="expression" dxfId="23" priority="29" stopIfTrue="1">
      <formula>$D28="&gt;&gt;&gt;&gt;&gt;&gt;&gt;&gt;&gt;&gt;Digite aqui a descrição e apresente a composição detalhada."</formula>
    </cfRule>
  </conditionalFormatting>
  <conditionalFormatting sqref="E32">
    <cfRule type="expression" dxfId="22" priority="26" stopIfTrue="1">
      <formula>$E32="digite"</formula>
    </cfRule>
  </conditionalFormatting>
  <conditionalFormatting sqref="D32">
    <cfRule type="expression" dxfId="21" priority="25" stopIfTrue="1">
      <formula>$D32="&gt;&gt;&gt;&gt;&gt;&gt;&gt;&gt;&gt;&gt; Digite aqui a descrição e apresente a composição detalhada."</formula>
    </cfRule>
  </conditionalFormatting>
  <conditionalFormatting sqref="D32">
    <cfRule type="expression" dxfId="20" priority="24" stopIfTrue="1">
      <formula>$D32="&gt;&gt;&gt;&gt;&gt;&gt;&gt;&gt;&gt;&gt;Digite aqui a descrição e apresente a composição detalhada."</formula>
    </cfRule>
  </conditionalFormatting>
  <conditionalFormatting sqref="E45">
    <cfRule type="expression" dxfId="19" priority="23" stopIfTrue="1">
      <formula>$E45="digite"</formula>
    </cfRule>
  </conditionalFormatting>
  <conditionalFormatting sqref="D45">
    <cfRule type="expression" dxfId="18" priority="22" stopIfTrue="1">
      <formula>$D45="&gt;&gt;&gt;&gt;&gt;&gt;&gt;&gt;&gt;&gt; Digite aqui a descrição e apresente a composição detalhada."</formula>
    </cfRule>
  </conditionalFormatting>
  <conditionalFormatting sqref="D45">
    <cfRule type="expression" dxfId="17" priority="21" stopIfTrue="1">
      <formula>$D45="&gt;&gt;&gt;&gt;&gt;&gt;&gt;&gt;&gt;&gt;Digite aqui a descrição e apresente a composição detalhada."</formula>
    </cfRule>
  </conditionalFormatting>
  <conditionalFormatting sqref="D45">
    <cfRule type="expression" dxfId="16" priority="20" stopIfTrue="1">
      <formula>$D45="&gt;&gt;&gt;&gt;&gt;&gt;&gt;&gt;&gt;&gt; Digite aqui a descrição e apresente a composição detalhada."</formula>
    </cfRule>
  </conditionalFormatting>
  <conditionalFormatting sqref="D45">
    <cfRule type="expression" dxfId="15" priority="19" stopIfTrue="1">
      <formula>$D45="&gt;&gt;&gt;&gt;&gt;&gt;&gt;&gt;&gt;&gt;Digite aqui a descrição e apresente a composição detalhada."</formula>
    </cfRule>
  </conditionalFormatting>
  <conditionalFormatting sqref="D45">
    <cfRule type="expression" dxfId="14" priority="18" stopIfTrue="1">
      <formula>$D45="&gt;&gt;&gt;&gt;&gt;&gt;&gt;&gt;&gt;&gt; Digite aqui a descrição e apresente a composição detalhada."</formula>
    </cfRule>
  </conditionalFormatting>
  <conditionalFormatting sqref="D45">
    <cfRule type="expression" dxfId="13" priority="17" stopIfTrue="1">
      <formula>$D45="&gt;&gt;&gt;&gt;&gt;&gt;&gt;&gt;&gt;&gt;Digite aqui a descrição e apresente a composição detalhada."</formula>
    </cfRule>
  </conditionalFormatting>
  <conditionalFormatting sqref="M118:M119 M124">
    <cfRule type="cellIs" dxfId="12" priority="15" stopIfTrue="1" operator="equal">
      <formula>"NÃO"</formula>
    </cfRule>
  </conditionalFormatting>
  <conditionalFormatting sqref="M118:M119 M124">
    <cfRule type="cellIs" dxfId="11" priority="16" stopIfTrue="1" operator="equal">
      <formula>"&lt; 70 %"</formula>
    </cfRule>
  </conditionalFormatting>
  <conditionalFormatting sqref="E120:E123">
    <cfRule type="expression" dxfId="10" priority="10" stopIfTrue="1">
      <formula>$E120="digite"</formula>
    </cfRule>
  </conditionalFormatting>
  <conditionalFormatting sqref="D120:D123">
    <cfRule type="expression" dxfId="9" priority="11" stopIfTrue="1">
      <formula>$D120="&gt;&gt;&gt;&gt;&gt;&gt;&gt;&gt;&gt;&gt; Digite aqui a descrição e apresente a composição detalhada."</formula>
    </cfRule>
  </conditionalFormatting>
  <conditionalFormatting sqref="D120:D123">
    <cfRule type="expression" dxfId="8" priority="12" stopIfTrue="1">
      <formula>$D120="&gt;&gt;&gt;&gt;&gt;&gt;&gt;&gt;&gt;&gt;Digite aqui a descrição e apresente a composição detalhada."</formula>
    </cfRule>
  </conditionalFormatting>
  <conditionalFormatting sqref="M120:M123">
    <cfRule type="cellIs" dxfId="7" priority="13" stopIfTrue="1" operator="equal">
      <formula>"NÃO"</formula>
    </cfRule>
  </conditionalFormatting>
  <conditionalFormatting sqref="M120:M123">
    <cfRule type="cellIs" dxfId="6" priority="14" stopIfTrue="1" operator="equal">
      <formula>"&lt; 70 %"</formula>
    </cfRule>
  </conditionalFormatting>
  <conditionalFormatting sqref="E40">
    <cfRule type="expression" dxfId="5" priority="5" stopIfTrue="1">
      <formula>$E40="digite"</formula>
    </cfRule>
  </conditionalFormatting>
  <conditionalFormatting sqref="D40">
    <cfRule type="expression" dxfId="4" priority="6" stopIfTrue="1">
      <formula>$D40="&gt;&gt;&gt;&gt;&gt;&gt;&gt;&gt;&gt;&gt; Digite aqui a descrição e apresente a composição detalhada."</formula>
    </cfRule>
  </conditionalFormatting>
  <conditionalFormatting sqref="D40">
    <cfRule type="expression" dxfId="3" priority="7" stopIfTrue="1">
      <formula>$D40="&gt;&gt;&gt;&gt;&gt;&gt;&gt;&gt;&gt;&gt;Digite aqui a descrição e apresente a composição detalhada."</formula>
    </cfRule>
  </conditionalFormatting>
  <conditionalFormatting sqref="M40">
    <cfRule type="cellIs" dxfId="2" priority="8" stopIfTrue="1" operator="equal">
      <formula>"NÃO"</formula>
    </cfRule>
  </conditionalFormatting>
  <conditionalFormatting sqref="M40">
    <cfRule type="cellIs" dxfId="1" priority="9" stopIfTrue="1" operator="equal">
      <formula>"&lt; 70 %"</formula>
    </cfRule>
  </conditionalFormatting>
  <conditionalFormatting sqref="J1:J1048576">
    <cfRule type="cellIs" dxfId="0" priority="1" stopIfTrue="1" operator="equal">
      <formula>"NÃO ATENDE"</formula>
    </cfRule>
  </conditionalFormatting>
  <dataValidations disablePrompts="1" count="1">
    <dataValidation type="list" errorStyle="warning" allowBlank="1" showInputMessage="1" showErrorMessage="1" errorTitle="Atenção" error="Os preços deverão ser preferencialmente SINAPI." promptTitle="Escolha o Orgão de Referência" sqref="B43:B47 B7:B22 B117:B124 B62:B68 B24:B28 B70:B77 B105:B110 B50:B52 B112:B115 B79:B103 B30:B40 B55:B59">
      <formula1>"IOPES,SINAPI,DNIT,COMP."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fitToHeight="0" orientation="landscape" horizontalDpi="300" verticalDpi="300" r:id="rId1"/>
  <headerFooter alignWithMargins="0">
    <oddFooter>&amp;R&amp;P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Preço</vt:lpstr>
      <vt:lpstr>Preço!Area_de_impressao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2020-04-02T12:55:36Z</dcterms:created>
  <dcterms:modified xsi:type="dcterms:W3CDTF">2020-04-02T13:34:40Z</dcterms:modified>
</cp:coreProperties>
</file>