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OSTOS DE SAÚDE\ANEXO IX - MONFORTE FRIO\"/>
    </mc:Choice>
  </mc:AlternateContent>
  <bookViews>
    <workbookView xWindow="0" yWindow="0" windowWidth="20490" windowHeight="7155"/>
  </bookViews>
  <sheets>
    <sheet name="ORÇAMENTO" sheetId="1" r:id="rId1"/>
  </sheets>
  <externalReferences>
    <externalReference r:id="rId2"/>
    <externalReference r:id="rId3"/>
  </externalReferences>
  <definedNames>
    <definedName name="_xlnm.Print_Area" localSheetId="0">ORÇAMENTO!$A$1:$J$99</definedName>
    <definedName name="indicebdi">[2]PLANILHA!$B$7</definedName>
    <definedName name="indicels">[2]PLANILHA!$B$6</definedName>
    <definedName name="MDC">[1]MDC!$1:$1048576</definedName>
    <definedName name="orça">ORÇAMENTO!$1:$1048576</definedName>
    <definedName name="orçamento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3" i="1" l="1"/>
  <c r="J94" i="1" s="1"/>
  <c r="J90" i="1"/>
  <c r="J89" i="1"/>
  <c r="J88" i="1"/>
  <c r="J87" i="1"/>
  <c r="J91" i="1" s="1"/>
  <c r="J86" i="1"/>
  <c r="J83" i="1"/>
  <c r="J82" i="1"/>
  <c r="J81" i="1"/>
  <c r="J80" i="1"/>
  <c r="J79" i="1"/>
  <c r="J78" i="1"/>
  <c r="J77" i="1"/>
  <c r="J84" i="1" s="1"/>
  <c r="J76" i="1"/>
  <c r="J75" i="1"/>
  <c r="J74" i="1"/>
  <c r="J71" i="1"/>
  <c r="J72" i="1" s="1"/>
  <c r="J68" i="1"/>
  <c r="J67" i="1"/>
  <c r="J66" i="1"/>
  <c r="J65" i="1"/>
  <c r="J64" i="1"/>
  <c r="J63" i="1"/>
  <c r="J69" i="1" s="1"/>
  <c r="J60" i="1"/>
  <c r="J59" i="1"/>
  <c r="J58" i="1"/>
  <c r="J57" i="1"/>
  <c r="J56" i="1"/>
  <c r="J55" i="1"/>
  <c r="J61" i="1" s="1"/>
  <c r="J54" i="1"/>
  <c r="J51" i="1"/>
  <c r="J50" i="1"/>
  <c r="J49" i="1"/>
  <c r="J52" i="1" s="1"/>
  <c r="J48" i="1"/>
  <c r="J45" i="1"/>
  <c r="J44" i="1"/>
  <c r="J43" i="1"/>
  <c r="J42" i="1"/>
  <c r="J41" i="1"/>
  <c r="J40" i="1"/>
  <c r="J39" i="1"/>
  <c r="J38" i="1"/>
  <c r="J46" i="1" s="1"/>
  <c r="J35" i="1"/>
  <c r="J34" i="1"/>
  <c r="J33" i="1"/>
  <c r="J32" i="1"/>
  <c r="J31" i="1"/>
  <c r="J30" i="1"/>
  <c r="J29" i="1"/>
  <c r="J28" i="1"/>
  <c r="J27" i="1"/>
  <c r="J26" i="1"/>
  <c r="J36" i="1" s="1"/>
  <c r="J23" i="1"/>
  <c r="J24" i="1" s="1"/>
  <c r="J22" i="1"/>
  <c r="J96" i="1" l="1"/>
</calcChain>
</file>

<file path=xl/sharedStrings.xml><?xml version="1.0" encoding="utf-8"?>
<sst xmlns="http://schemas.openxmlformats.org/spreadsheetml/2006/main" count="288" uniqueCount="188">
  <si>
    <t>PREFEITURA MUNICIPAL DE CONCEIÇÃO DO CASTELO</t>
  </si>
  <si>
    <t>Av. José Grilo, 152 - Centro</t>
  </si>
  <si>
    <t>Conceição do Castelo - ES - CEP 29370-000</t>
  </si>
  <si>
    <t>Telefone (28) 3547-1310</t>
  </si>
  <si>
    <t>PLANILHA ORÇAMENTÁRIA</t>
  </si>
  <si>
    <t>Obra</t>
  </si>
  <si>
    <t>REFORMA DA UNIDADE DE SAÚDE DA COMUNIDADE DO MONFORTE FRIO</t>
  </si>
  <si>
    <t>Local</t>
  </si>
  <si>
    <t>MONFORTE FRIO, ZONA RURAL, CONCEIÇÃO DO CASTELO - ES, CEP: 29.370-00</t>
  </si>
  <si>
    <t>Proprietário</t>
  </si>
  <si>
    <t xml:space="preserve">PREFEITURA MUNICIPAL DE CONCEIÇÃO DO CASTELO - ES </t>
  </si>
  <si>
    <t>Referencial de preços</t>
  </si>
  <si>
    <t>Data base</t>
  </si>
  <si>
    <t>OUT/2019</t>
  </si>
  <si>
    <t>BDI</t>
  </si>
  <si>
    <t>Encargos Sociais (IOPES)</t>
  </si>
  <si>
    <t>128,33% (hora)</t>
  </si>
  <si>
    <t>Orçamentista</t>
  </si>
  <si>
    <t>ALEX NALI FERREIRA</t>
  </si>
  <si>
    <t>ITEM</t>
  </si>
  <si>
    <t>FONTE</t>
  </si>
  <si>
    <t>CÓDIGO</t>
  </si>
  <si>
    <t>ESPECIFICAÇÃO</t>
  </si>
  <si>
    <t>CONTRATADO</t>
  </si>
  <si>
    <t>UNID.</t>
  </si>
  <si>
    <t>QUANT.</t>
  </si>
  <si>
    <t>VALOR</t>
  </si>
  <si>
    <t>VALOR TOTAL</t>
  </si>
  <si>
    <t>UNITÁRIO</t>
  </si>
  <si>
    <t>SERVIÇOS PRELIMINARES</t>
  </si>
  <si>
    <t>01.01</t>
  </si>
  <si>
    <t>IOPES</t>
  </si>
  <si>
    <t>PLACA DE OBRA NAS DIMENSÕES DE 2.0 X 4.0 M, PADRÃO IOPES</t>
  </si>
  <si>
    <t>M2</t>
  </si>
  <si>
    <t>01.02</t>
  </si>
  <si>
    <t>LOCAÇÃO DE ANDAIME METÁLICO PARA FACHADA - TIPO TORRE (ALUGUEL MENSAL)</t>
  </si>
  <si>
    <t>M</t>
  </si>
  <si>
    <t>001</t>
  </si>
  <si>
    <t>SUB-TOTAL 01</t>
  </si>
  <si>
    <t>DEMOLIÇÕES E RETIRADAS</t>
  </si>
  <si>
    <t>02.01</t>
  </si>
  <si>
    <t>REMOÇÃO DE TELHA ONDULADA DE FIBROCIMENTO, INCLUSIVE CUMEEIRA</t>
  </si>
  <si>
    <t>M²</t>
  </si>
  <si>
    <t>02.02</t>
  </si>
  <si>
    <t>SINAPI</t>
  </si>
  <si>
    <t>REMOÇÃO DE TELHAS, DE FIBROCIMENTO, METÁLICA E CERÂMICA, DE FORMA MANUAL, SEM REAPROVEITAMENTO. AF_12/2017</t>
  </si>
  <si>
    <t>02.03</t>
  </si>
  <si>
    <t>DEMOLIÇÃO DE REVESTIMENTO CERÂMICO, DE FORMA MANUAL, SEM REAPROVEITAMENTO</t>
  </si>
  <si>
    <t>02.04</t>
  </si>
  <si>
    <t>DEMOLIÇÃO DE PISO REVESTIDO COM CERÂMICA</t>
  </si>
  <si>
    <t>02.05</t>
  </si>
  <si>
    <t>DEMOLIÇÃO DE ALVENARIA</t>
  </si>
  <si>
    <t>M³</t>
  </si>
  <si>
    <t>02.06</t>
  </si>
  <si>
    <t>RETIRADA DE APARELHOS SANITÁRIOS</t>
  </si>
  <si>
    <t>02.07</t>
  </si>
  <si>
    <t>DEMOLIÇÃO DE ESTRUTURA DE MADEIRA PARA TELHADO</t>
  </si>
  <si>
    <t>02.08</t>
  </si>
  <si>
    <t>DEMOLIÇÃO DE PISO CIMENTADO INCLUSIVE LASTRO DE CONCRETO</t>
  </si>
  <si>
    <t>02.09</t>
  </si>
  <si>
    <t>RETIRADA DE PORTAS E JANELAS DE MADEIRA, INCLUSIVE BATENTES</t>
  </si>
  <si>
    <t>02.10</t>
  </si>
  <si>
    <t>RETIRADA DE REVESTIMENTO ANTIGO EM REBOCO</t>
  </si>
  <si>
    <t>002</t>
  </si>
  <si>
    <t>SUB-TOTAL 02</t>
  </si>
  <si>
    <t>REVESTIMENTO / PINTURA DE PAREDES</t>
  </si>
  <si>
    <t>03.01</t>
  </si>
  <si>
    <t>CHAPISCO DE ARGAMASSA DE CIMENTO E AREIA MÉDIA OU GROSSA LAVADA, NO TRAÇO 1:3, ESPESSURA 5 MM</t>
  </si>
  <si>
    <t>03.02</t>
  </si>
  <si>
    <t>REBOCO TIPO PAULISTA DE ARGAMASSA DE CIMENTO, CAL HIDRATADA CH1 E AREIA LAVADA TRAÇO 1:0.5:6, ESPESSURA 25 MM</t>
  </si>
  <si>
    <t>03.03</t>
  </si>
  <si>
    <t>LIXAMENTO DE PAREDE COM PINTURA ANTIGA PVA PARA RECEBIMENTO DE NOVA CAMADA DE TINTA</t>
  </si>
  <si>
    <t>03.04</t>
  </si>
  <si>
    <t>PINTURA COM TINTA LÁTEX PVA, MARCAS DE REFERÊNCIA SUVINIL, CORAL OU METALATEX, INCLUSIVE SELADOR EM PAREDES E FORROS, A TRÊS DEMÃOS</t>
  </si>
  <si>
    <t>03.05</t>
  </si>
  <si>
    <t>PINTURA COM TINTA ACRÍLICA, MARCAS DE REFERÊNCIA SUVINIL, CORAL OU METALATEX, INCLUSIVE SELADOR ACRÍLICO, EM PAREDES E FORROS, A TRÊS DEMÃOS</t>
  </si>
  <si>
    <t>03.06</t>
  </si>
  <si>
    <t>REVESTIMENTO CERÂMICO PARA PAREDES INTERNAS COM PLACAS TIPO ESMALTADA EXTRA DE DIMENSÕES 20X20 CM APLICADAS EM AMBIENTES DE ÁREA MAIOR QUE 5 M² NA ALTURA INTEIRA DAS PAREDES. AF_06/2014</t>
  </si>
  <si>
    <t>03.07</t>
  </si>
  <si>
    <t>PEITORIL DE GRANITO CINZA POLIDO, 15 CM, ESP. 3CM</t>
  </si>
  <si>
    <t>03.08</t>
  </si>
  <si>
    <t>CERÂMICA 10 X 10 CM, MARCAS DE REFERÊNCIA ELIANE, CECRISA OU PORTOBELLO, COM REJUNTE ESP. 0.5CM, EMPREGANDO ARGAMASSA COLANTE</t>
  </si>
  <si>
    <t>003</t>
  </si>
  <si>
    <t>SUB-TOTAL 03</t>
  </si>
  <si>
    <t>4</t>
  </si>
  <si>
    <t>PISO</t>
  </si>
  <si>
    <t>04.01</t>
  </si>
  <si>
    <t>REVESTIMENTO CERÂMICO PARA PISO COM PLACAS TIPO ESMALTADA EXTRA DE DIMENSÕES 35X35 CM APLICADA EM AMBIENTES DE ÁREA MAIOR QUE 10 M2. AF_06/2014</t>
  </si>
  <si>
    <t>04.02</t>
  </si>
  <si>
    <t>PISO DE CIMENTADO CAMURÇADO EXECUTADO COM ARGAMASSA DE CIMENTO E AREIA NO TRAÇO 1:3, ESP. 3.0CM</t>
  </si>
  <si>
    <t>04.03</t>
  </si>
  <si>
    <t>SOLEIRA DE GRANITO CINZA, ESPESSURA 3 CM E LARGURA DE 3 CM, CONFORME DETALHE EM PROJETO</t>
  </si>
  <si>
    <t>04.04</t>
  </si>
  <si>
    <t>LASTRO REGULARIZADO DE CONCRETO NÃO ESTRUTURAL, ESPESSURA DE 8 CM</t>
  </si>
  <si>
    <t>004</t>
  </si>
  <si>
    <t>SUB-TOTAL 04</t>
  </si>
  <si>
    <t>COBERTURA</t>
  </si>
  <si>
    <t>05.01</t>
  </si>
  <si>
    <t>TRAMA DE MADEIRA COMPOSTA POR RIPAS, CAIBROS E TERÇAS PARA TELHADOS DE ATÉ 2 ÁGUAS PARA TELHA DE ENCAIXE DE CERÂMICA OU DE CONCRETO, INCLUSO TRANSPORTE VERTICAL. AF_12/2015</t>
  </si>
  <si>
    <t>05.02</t>
  </si>
  <si>
    <t>COMPOSIÇÃO</t>
  </si>
  <si>
    <t>CPU 01</t>
  </si>
  <si>
    <t>COBERTURA NOVA DE TELHAS CERÂMICAS ESMALTADAS TIPO AMERICANA INCLUSIVE CUMEEIRA (TELHAS COMPRADAS NA FÁBRICA, POSTO OBRA)</t>
  </si>
  <si>
    <t>05.03</t>
  </si>
  <si>
    <t>CALHA DE BEIRAL, SEMICIRCULAR DE PVC, DIAMETRO 125 MM, INCLUINDO CABECEIRAS, EMENDAS, BOCAIS, SUPORTES E VEDAÇÕES, EXCLUINDO CONDUTORES, INCLUSO TRANSPORTE VERTICAL. AF_06/2016</t>
  </si>
  <si>
    <t>05.04</t>
  </si>
  <si>
    <t>RUFO DE CHAPA DE ALUMÍNIO ESP. 0.5MM, LARGURA DE 30CM</t>
  </si>
  <si>
    <t>05.05</t>
  </si>
  <si>
    <t>COBERTURA NOVA DE TELHAS ONDULADAS DE FIBROCIMENTO 8.0MM, INCLUSIVE CUMEEIRAS E ACESSÓRIOS DE FIXAÇÃO</t>
  </si>
  <si>
    <t>05.06</t>
  </si>
  <si>
    <t>01</t>
  </si>
  <si>
    <t>PILAR DE CONCRETO ARMADO, SEÇÃO 20X20, H=4M</t>
  </si>
  <si>
    <t>UNID</t>
  </si>
  <si>
    <t>05.07</t>
  </si>
  <si>
    <t>84093</t>
  </si>
  <si>
    <t>TABEIRA DE MADEIRA LEI, 1A QUALIDADE, 2,5X30,0CM PARA BEIRAL DE TELHADO</t>
  </si>
  <si>
    <t>005</t>
  </si>
  <si>
    <t>ESQUADRIAS</t>
  </si>
  <si>
    <t>06.01</t>
  </si>
  <si>
    <t>LIMPEZA DE AÇO COM LIXAMENTO E ESCOVAMENTO COM ESCOVA DE AÇO, ATÉ A COMPLETA REMOÇÃO DE PARTÍCULAS SOLTAS, MATERIAIS INDESEJÁVEIS E CORROSÃO</t>
  </si>
  <si>
    <t>06.02</t>
  </si>
  <si>
    <t>160718</t>
  </si>
  <si>
    <t>PINTURA COM TINTA ESMALTE SINTÉTICO SUVINIL, CORAL OU METALATEX A DUAS DEMÃOS, INCLUSIVE FUNDO ANTI CORROSIVO A UMA DEMÃO, EM METAL</t>
  </si>
  <si>
    <t>06.03</t>
  </si>
  <si>
    <t>JANELA DE CORRER PARA VIDRO EM ALUMÍNIO ANODIZADO COR NATURAL, LINHA 25, COMPLETA, INCL. PUXADOR COM TRANCA, ALIZAR, CAIXILHO E CONTRAMARCO, EXCLUSIVE VIDRO</t>
  </si>
  <si>
    <t>06.04</t>
  </si>
  <si>
    <t>VIDRO PLANO TRANSPARENTE LISO, COM 4 MM DE ESPESSURA</t>
  </si>
  <si>
    <t>06.05</t>
  </si>
  <si>
    <t>PINTURA COM TINTA ESMALTE SINTÉTICO, MARCAS DE REFERÊNCIA SUVINIL, CORAL OU METALATEX, INCLUSIVE FUNDO BRANCONIVELADOR, EM MADEIRA, A DUAS DEMÃOS</t>
  </si>
  <si>
    <t>06.06</t>
  </si>
  <si>
    <t>KIT DE PORTA DE MADEIRA PARA PINTURA, SEMI-OCA (LEVE OU MÉDIA), PADRÃO MÉDIO, 90X210CM, ESPESSURA DE 3,5CM, ITENS INCLUSOS: DOBRADIÇAS, MONTAGEM E INSTALAÇÃO DO BATENTE, FECHADURA COM EXECUÇÃO DO FURO - FORNECIMENTO E INSTALAÇÃO. AF_08/2015</t>
  </si>
  <si>
    <t>UN</t>
  </si>
  <si>
    <t>006</t>
  </si>
  <si>
    <t>SUB-TOTAL 06</t>
  </si>
  <si>
    <t>ALVENARIA</t>
  </si>
  <si>
    <t>07.01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</si>
  <si>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</si>
  <si>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007</t>
  </si>
  <si>
    <t>SUB-TOTAL 07</t>
  </si>
  <si>
    <t>APARELHOS HIDROSSANITÁRIOS</t>
  </si>
  <si>
    <t>08.01</t>
  </si>
  <si>
    <t>VASO SANITÁRIO PADRÃO POPULAR COMPLETO COM ACESSÓRIOS PARA LIGAÇÃO, MARCAS DE REFERÊNCIA DECA, CELITE OU IDEAL STANDARD, INCLUSIVE ASSENTO PLÁSTICO</t>
  </si>
  <si>
    <t>08.02</t>
  </si>
  <si>
    <t>CHUVEIRO ELÉTRICO TIPO DUCHA LORENZET OU CORONA</t>
  </si>
  <si>
    <t>08.03</t>
  </si>
  <si>
    <t>LAVATÓRIO DE LOUÇA BRANCA, PADRÃO POPULAR, MARCAS DE REFERÊNCIA DECA, CELITE OU IDEAL STANDARD, INCLUSIVE ACESSÓRIOS EM PVC, EXCETO TORNEIRA</t>
  </si>
  <si>
    <t>08.04</t>
  </si>
  <si>
    <t>TORNEIRA PRESSÃO CROMADA DIÂM. 1/2" PARA LAVATÓRIO, MARCAS DE REFERÊNCIA FABRIMAR, DECA OU DOCOL</t>
  </si>
  <si>
    <t>08.05</t>
  </si>
  <si>
    <t>TORNEIRA PRESSÃO CROMADA DIAM. 1/2" PARA PIA, MARCAS DE REFERÊNCIA FABRIMAR, DECA OU DOCOL</t>
  </si>
  <si>
    <t>08.06</t>
  </si>
  <si>
    <t xml:space="preserve">BACIA SIFONADA DE LOUÇA BRANCA PARA PORTADORES DE NECESSIDADES ESPECIAIS, VOGUE PLUS CONFORTO - LINHA CONFORTO, MOD P51, INCL. ASSENTO COM ABERTURA FRONTAL, REF.AP52,MARCA DE REF. DECA OU EQUIVALENTE </t>
  </si>
  <si>
    <t>08.07</t>
  </si>
  <si>
    <t>02</t>
  </si>
  <si>
    <t>BARRA DE APOIO RETA, EM ACO INOX POLIDO, COMPRIMENTO 80CM, DIAMETRO MINIMO 3 CM</t>
  </si>
  <si>
    <t>08.08</t>
  </si>
  <si>
    <t>140701</t>
  </si>
  <si>
    <t>PONTO DE ÁGUA FRIA</t>
  </si>
  <si>
    <t>08.09</t>
  </si>
  <si>
    <t>142107</t>
  </si>
  <si>
    <t>RALO SIFONADO EM PVC 100X100MM, COM GRELHA PVC</t>
  </si>
  <si>
    <t>08.10</t>
  </si>
  <si>
    <t>PAPELEIRA DE PAREDE EM METAL CROMADO SEM TAMPA, INCLUSO FIXAÇÃO. AF_10/2016</t>
  </si>
  <si>
    <t>008</t>
  </si>
  <si>
    <t>SUB-TOTAL 08</t>
  </si>
  <si>
    <t>PONTOS ELÉTRICOS</t>
  </si>
  <si>
    <t>09.01</t>
  </si>
  <si>
    <t>TOMADA PADRÃO BRASILEIRO LINHA BRANCA, NBR 14136 3 POLOS 10A/250V, COM PLACA 4X2"</t>
  </si>
  <si>
    <t>09.02</t>
  </si>
  <si>
    <t>INTERRUPTOR DE UMA TECLA SIMPLES 10A/250V E UMA TOMADA 2 POLOS 10A/250V, PADRÃO BRASILEIRO, NBR 14136, LINHA BRANCA, COM PLACA 4X2"</t>
  </si>
  <si>
    <t>09.03</t>
  </si>
  <si>
    <t>ESPELHO PARA CAIXA ESTAMPADA 4 X 2"</t>
  </si>
  <si>
    <t>09.04</t>
  </si>
  <si>
    <t>LUMINÁRIA TIPO GLOBO DE PLÁSTICO 9X4", INCLUSIVE PLAFONIER</t>
  </si>
  <si>
    <t>09.05</t>
  </si>
  <si>
    <t>LUMINÁRIA P/ TRÊS LÂMPADAS FLUORESCENTES 40W, COMPLETA, COM REATOR DUPLO-127V PARTIDA RÁPIDA E ALTO FATOR DE POTÊNCIA,SOQUETE ANTIVIBRATÓRIO E LÂMPADA FLUORESCENTE 40W-127V</t>
  </si>
  <si>
    <t>009</t>
  </si>
  <si>
    <t>SUB-TOTAL 09</t>
  </si>
  <si>
    <t>LIMPEZA</t>
  </si>
  <si>
    <t>10.01</t>
  </si>
  <si>
    <t>LIMPEZA FINAL DA OBRA</t>
  </si>
  <si>
    <t>010</t>
  </si>
  <si>
    <t>SUB-TOTAL 10</t>
  </si>
  <si>
    <t>TOTAL</t>
  </si>
  <si>
    <t>PROPOSTA DA EMPRESA</t>
  </si>
  <si>
    <t>VALOR UNITÁRIO</t>
  </si>
  <si>
    <t>SUB-TOTAL 05</t>
  </si>
  <si>
    <t>Alex Nali Ferreira
Engenheiro Civil PMCC
CREA ES-039390/D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</si>
</sst>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147">
    <xf numFmtId="0" fontId="0" fillId="0" borderId="0" xfId="0"/>
    <xf numFmtId="0" fontId="1" fillId="0" borderId="0" xfId="0" applyFont="1"/>
    <xf numFmtId="9" fontId="1" fillId="0" borderId="0" xfId="2" applyFont="1" applyAlignment="1">
      <alignment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4" fontId="3" fillId="0" borderId="19" xfId="0" applyNumberFormat="1" applyFont="1" applyFill="1" applyBorder="1" applyAlignment="1">
      <alignment horizontal="center" vertical="center" wrapText="1"/>
    </xf>
    <xf numFmtId="44" fontId="3" fillId="0" borderId="19" xfId="1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44" fontId="3" fillId="0" borderId="21" xfId="1" applyFont="1" applyFill="1" applyBorder="1" applyAlignment="1">
      <alignment horizontal="center" vertical="center" wrapText="1"/>
    </xf>
    <xf numFmtId="1" fontId="5" fillId="3" borderId="16" xfId="0" applyNumberFormat="1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vertical="center" wrapText="1"/>
    </xf>
    <xf numFmtId="44" fontId="6" fillId="3" borderId="18" xfId="1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vertical="center" wrapText="1"/>
    </xf>
    <xf numFmtId="2" fontId="6" fillId="4" borderId="18" xfId="0" applyNumberFormat="1" applyFont="1" applyFill="1" applyBorder="1" applyAlignment="1">
      <alignment horizontal="center" vertical="center" wrapText="1"/>
    </xf>
    <xf numFmtId="44" fontId="6" fillId="4" borderId="18" xfId="1" applyFont="1" applyFill="1" applyBorder="1" applyAlignment="1">
      <alignment horizontal="center" vertical="center" wrapText="1"/>
    </xf>
    <xf numFmtId="49" fontId="6" fillId="4" borderId="16" xfId="0" applyNumberFormat="1" applyFont="1" applyFill="1" applyBorder="1" applyAlignment="1">
      <alignment horizontal="center" vertical="center" wrapText="1"/>
    </xf>
    <xf numFmtId="0" fontId="5" fillId="4" borderId="18" xfId="0" applyFont="1" applyFill="1" applyBorder="1" applyAlignment="1">
      <alignment horizontal="right" vertical="center" wrapText="1"/>
    </xf>
    <xf numFmtId="0" fontId="6" fillId="4" borderId="16" xfId="0" applyNumberFormat="1" applyFont="1" applyFill="1" applyBorder="1" applyAlignment="1">
      <alignment horizontal="center" vertical="center" wrapText="1"/>
    </xf>
    <xf numFmtId="0" fontId="1" fillId="4" borderId="18" xfId="0" applyFont="1" applyFill="1" applyBorder="1" applyAlignment="1">
      <alignment wrapText="1"/>
    </xf>
    <xf numFmtId="0" fontId="1" fillId="0" borderId="18" xfId="0" applyFont="1" applyFill="1" applyBorder="1" applyAlignment="1">
      <alignment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left" vertical="center" wrapText="1"/>
    </xf>
    <xf numFmtId="0" fontId="3" fillId="3" borderId="0" xfId="0" applyFont="1" applyFill="1"/>
    <xf numFmtId="0" fontId="6" fillId="4" borderId="18" xfId="0" applyFont="1" applyFill="1" applyBorder="1" applyAlignment="1">
      <alignment horizontal="left" vertical="center" wrapText="1"/>
    </xf>
    <xf numFmtId="49" fontId="5" fillId="3" borderId="16" xfId="0" applyNumberFormat="1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1" fillId="4" borderId="0" xfId="0" applyFont="1" applyFill="1"/>
    <xf numFmtId="0" fontId="6" fillId="0" borderId="18" xfId="0" applyFont="1" applyFill="1" applyBorder="1" applyAlignment="1">
      <alignment horizontal="left" vertical="center" wrapText="1"/>
    </xf>
    <xf numFmtId="0" fontId="1" fillId="0" borderId="0" xfId="0" applyFont="1" applyFill="1"/>
    <xf numFmtId="0" fontId="6" fillId="0" borderId="16" xfId="0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 wrapText="1"/>
    </xf>
    <xf numFmtId="2" fontId="6" fillId="0" borderId="18" xfId="0" applyNumberFormat="1" applyFont="1" applyFill="1" applyBorder="1" applyAlignment="1">
      <alignment horizontal="center" vertical="center" wrapText="1"/>
    </xf>
    <xf numFmtId="2" fontId="5" fillId="4" borderId="18" xfId="0" applyNumberFormat="1" applyFont="1" applyFill="1" applyBorder="1" applyAlignment="1">
      <alignment horizontal="center" vertical="center" wrapText="1"/>
    </xf>
    <xf numFmtId="44" fontId="5" fillId="4" borderId="18" xfId="1" applyFont="1" applyFill="1" applyBorder="1" applyAlignment="1">
      <alignment horizontal="center" vertical="center" wrapText="1"/>
    </xf>
    <xf numFmtId="49" fontId="6" fillId="4" borderId="24" xfId="0" applyNumberFormat="1" applyFont="1" applyFill="1" applyBorder="1" applyAlignment="1">
      <alignment horizontal="center" vertical="center" wrapText="1"/>
    </xf>
    <xf numFmtId="0" fontId="5" fillId="4" borderId="18" xfId="0" applyFont="1" applyFill="1" applyBorder="1" applyAlignment="1">
      <alignment horizontal="center" vertical="center" wrapText="1"/>
    </xf>
    <xf numFmtId="0" fontId="1" fillId="4" borderId="18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vertical="center" wrapText="1"/>
    </xf>
    <xf numFmtId="4" fontId="6" fillId="4" borderId="18" xfId="0" applyNumberFormat="1" applyFont="1" applyFill="1" applyBorder="1" applyAlignment="1">
      <alignment horizontal="center" vertical="center" wrapText="1"/>
    </xf>
    <xf numFmtId="44" fontId="1" fillId="4" borderId="18" xfId="1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27" xfId="0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14" fontId="3" fillId="0" borderId="0" xfId="3" applyNumberFormat="1" applyFont="1" applyFill="1" applyBorder="1" applyAlignment="1" applyProtection="1">
      <alignment horizontal="center" vertical="center"/>
      <protection locked="0"/>
    </xf>
    <xf numFmtId="0" fontId="3" fillId="0" borderId="0" xfId="3" applyFont="1" applyFill="1" applyBorder="1" applyAlignment="1" applyProtection="1">
      <alignment horizontal="center" vertical="center"/>
      <protection locked="0"/>
    </xf>
    <xf numFmtId="0" fontId="3" fillId="4" borderId="30" xfId="0" applyFont="1" applyFill="1" applyBorder="1" applyAlignment="1" applyProtection="1">
      <alignment horizontal="center" vertical="center"/>
    </xf>
    <xf numFmtId="0" fontId="3" fillId="4" borderId="15" xfId="0" applyFont="1" applyFill="1" applyBorder="1" applyAlignment="1" applyProtection="1">
      <alignment horizontal="center" vertical="center"/>
    </xf>
    <xf numFmtId="44" fontId="3" fillId="0" borderId="31" xfId="1" applyFont="1" applyFill="1" applyBorder="1" applyAlignment="1" applyProtection="1">
      <alignment horizontal="center" vertical="center" wrapText="1"/>
    </xf>
    <xf numFmtId="44" fontId="3" fillId="0" borderId="20" xfId="1" applyFont="1" applyFill="1" applyBorder="1" applyAlignment="1" applyProtection="1">
      <alignment horizontal="center" vertical="center" wrapText="1"/>
    </xf>
    <xf numFmtId="44" fontId="3" fillId="0" borderId="32" xfId="1" applyFont="1" applyFill="1" applyBorder="1" applyAlignment="1" applyProtection="1">
      <alignment horizontal="center" vertical="center" wrapText="1"/>
    </xf>
    <xf numFmtId="44" fontId="3" fillId="0" borderId="22" xfId="1" applyFont="1" applyFill="1" applyBorder="1" applyAlignment="1" applyProtection="1">
      <alignment horizontal="center" vertical="center" wrapText="1"/>
    </xf>
    <xf numFmtId="44" fontId="3" fillId="3" borderId="16" xfId="1" applyFont="1" applyFill="1" applyBorder="1" applyAlignment="1" applyProtection="1">
      <alignment vertical="center"/>
    </xf>
    <xf numFmtId="44" fontId="3" fillId="3" borderId="23" xfId="1" applyFont="1" applyFill="1" applyBorder="1" applyAlignment="1" applyProtection="1">
      <alignment horizontal="center" vertical="center"/>
    </xf>
    <xf numFmtId="44" fontId="1" fillId="4" borderId="16" xfId="1" applyFont="1" applyFill="1" applyBorder="1" applyAlignment="1" applyProtection="1">
      <alignment vertical="center"/>
      <protection locked="0"/>
    </xf>
    <xf numFmtId="44" fontId="1" fillId="4" borderId="23" xfId="1" applyFont="1" applyFill="1" applyBorder="1" applyAlignment="1" applyProtection="1">
      <alignment horizontal="center" vertical="center"/>
    </xf>
    <xf numFmtId="44" fontId="1" fillId="4" borderId="36" xfId="1" applyFont="1" applyFill="1" applyBorder="1" applyAlignment="1">
      <alignment horizontal="center" vertical="center"/>
    </xf>
    <xf numFmtId="44" fontId="3" fillId="4" borderId="36" xfId="1" applyFont="1" applyFill="1" applyBorder="1" applyAlignment="1">
      <alignment horizontal="center" vertical="center"/>
    </xf>
    <xf numFmtId="44" fontId="1" fillId="3" borderId="36" xfId="1" applyFont="1" applyFill="1" applyBorder="1" applyAlignment="1">
      <alignment horizontal="center" vertical="center"/>
    </xf>
    <xf numFmtId="44" fontId="3" fillId="3" borderId="36" xfId="1" applyFont="1" applyFill="1" applyBorder="1" applyAlignment="1">
      <alignment horizontal="center" vertical="center"/>
    </xf>
    <xf numFmtId="44" fontId="1" fillId="0" borderId="36" xfId="1" applyFont="1" applyFill="1" applyBorder="1" applyAlignment="1">
      <alignment horizontal="center" vertical="center"/>
    </xf>
    <xf numFmtId="44" fontId="3" fillId="4" borderId="28" xfId="1" quotePrefix="1" applyFont="1" applyFill="1" applyBorder="1" applyAlignment="1">
      <alignment horizontal="center" vertical="center"/>
    </xf>
    <xf numFmtId="44" fontId="3" fillId="0" borderId="37" xfId="1" applyFont="1" applyFill="1" applyBorder="1" applyAlignment="1">
      <alignment horizontal="center" vertical="center" wrapText="1"/>
    </xf>
    <xf numFmtId="44" fontId="3" fillId="0" borderId="38" xfId="1" applyFont="1" applyFill="1" applyBorder="1" applyAlignment="1">
      <alignment horizontal="center" vertical="center" wrapText="1"/>
    </xf>
    <xf numFmtId="0" fontId="1" fillId="0" borderId="16" xfId="0" applyFont="1" applyBorder="1"/>
    <xf numFmtId="0" fontId="1" fillId="0" borderId="23" xfId="0" applyFont="1" applyBorder="1"/>
    <xf numFmtId="0" fontId="3" fillId="3" borderId="16" xfId="0" applyFont="1" applyFill="1" applyBorder="1"/>
    <xf numFmtId="0" fontId="3" fillId="3" borderId="23" xfId="0" applyFont="1" applyFill="1" applyBorder="1"/>
    <xf numFmtId="0" fontId="1" fillId="3" borderId="16" xfId="0" applyFont="1" applyFill="1" applyBorder="1"/>
    <xf numFmtId="0" fontId="1" fillId="3" borderId="23" xfId="0" applyFont="1" applyFill="1" applyBorder="1"/>
    <xf numFmtId="0" fontId="1" fillId="3" borderId="39" xfId="0" applyFont="1" applyFill="1" applyBorder="1"/>
    <xf numFmtId="0" fontId="5" fillId="4" borderId="36" xfId="0" applyFont="1" applyFill="1" applyBorder="1" applyAlignment="1">
      <alignment horizontal="right" vertical="center" wrapText="1"/>
    </xf>
    <xf numFmtId="44" fontId="3" fillId="4" borderId="9" xfId="1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 wrapText="1"/>
    </xf>
    <xf numFmtId="2" fontId="6" fillId="4" borderId="19" xfId="0" applyNumberFormat="1" applyFont="1" applyFill="1" applyBorder="1" applyAlignment="1">
      <alignment horizontal="center" vertical="center" wrapText="1"/>
    </xf>
    <xf numFmtId="44" fontId="6" fillId="4" borderId="19" xfId="1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2" fontId="6" fillId="3" borderId="21" xfId="0" applyNumberFormat="1" applyFont="1" applyFill="1" applyBorder="1" applyAlignment="1">
      <alignment horizontal="center" vertical="center" wrapText="1"/>
    </xf>
    <xf numFmtId="44" fontId="5" fillId="3" borderId="21" xfId="1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 wrapText="1"/>
    </xf>
    <xf numFmtId="2" fontId="5" fillId="4" borderId="9" xfId="0" applyNumberFormat="1" applyFont="1" applyFill="1" applyBorder="1" applyAlignment="1">
      <alignment horizontal="center" vertical="center" wrapText="1"/>
    </xf>
    <xf numFmtId="44" fontId="5" fillId="4" borderId="24" xfId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1" fillId="0" borderId="36" xfId="0" applyFont="1" applyBorder="1"/>
    <xf numFmtId="0" fontId="6" fillId="4" borderId="36" xfId="0" applyFont="1" applyFill="1" applyBorder="1" applyAlignment="1">
      <alignment horizontal="center" vertical="center" wrapText="1"/>
    </xf>
    <xf numFmtId="2" fontId="6" fillId="4" borderId="9" xfId="0" applyNumberFormat="1" applyFont="1" applyFill="1" applyBorder="1" applyAlignment="1">
      <alignment horizontal="center" vertical="center" wrapText="1"/>
    </xf>
    <xf numFmtId="44" fontId="6" fillId="4" borderId="24" xfId="1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44" fontId="6" fillId="3" borderId="21" xfId="1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vertical="center" wrapText="1"/>
    </xf>
    <xf numFmtId="44" fontId="3" fillId="0" borderId="23" xfId="0" applyNumberFormat="1" applyFont="1" applyBorder="1"/>
    <xf numFmtId="44" fontId="3" fillId="0" borderId="29" xfId="0" applyNumberFormat="1" applyFont="1" applyBorder="1"/>
    <xf numFmtId="0" fontId="1" fillId="0" borderId="16" xfId="0" applyFont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0" borderId="16" xfId="0" applyFont="1" applyFill="1" applyBorder="1" applyProtection="1">
      <protection locked="0"/>
    </xf>
    <xf numFmtId="0" fontId="3" fillId="0" borderId="0" xfId="3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10" fontId="3" fillId="0" borderId="0" xfId="2" quotePrefix="1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/>
      <protection locked="0"/>
    </xf>
    <xf numFmtId="0" fontId="1" fillId="0" borderId="7" xfId="0" applyFont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7" fillId="3" borderId="33" xfId="0" applyFont="1" applyFill="1" applyBorder="1" applyAlignment="1" applyProtection="1">
      <alignment horizontal="center" vertical="center"/>
      <protection locked="0"/>
    </xf>
    <xf numFmtId="0" fontId="7" fillId="3" borderId="34" xfId="0" applyFont="1" applyFill="1" applyBorder="1" applyAlignment="1" applyProtection="1">
      <alignment horizontal="center" vertical="center"/>
      <protection locked="0"/>
    </xf>
    <xf numFmtId="0" fontId="7" fillId="3" borderId="35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 applyBorder="1" applyAlignment="1" applyProtection="1">
      <alignment horizontal="left" vertical="center"/>
      <protection locked="0"/>
    </xf>
    <xf numFmtId="49" fontId="3" fillId="4" borderId="0" xfId="0" applyNumberFormat="1" applyFont="1" applyFill="1" applyBorder="1" applyAlignment="1" applyProtection="1">
      <alignment horizontal="left" vertical="center"/>
      <protection locked="0"/>
    </xf>
    <xf numFmtId="0" fontId="3" fillId="4" borderId="0" xfId="0" applyFont="1" applyFill="1" applyBorder="1" applyAlignment="1" applyProtection="1">
      <alignment horizontal="left" vertical="center"/>
      <protection locked="0"/>
    </xf>
    <xf numFmtId="17" fontId="3" fillId="0" borderId="0" xfId="0" applyNumberFormat="1" applyFont="1" applyBorder="1" applyAlignment="1" applyProtection="1">
      <alignment horizontal="left" vertical="center"/>
      <protection locked="0"/>
    </xf>
    <xf numFmtId="49" fontId="3" fillId="2" borderId="0" xfId="0" applyNumberFormat="1" applyFont="1" applyFill="1" applyBorder="1" applyAlignment="1" applyProtection="1">
      <alignment horizontal="left" vertical="center"/>
      <protection locked="0"/>
    </xf>
    <xf numFmtId="10" fontId="3" fillId="2" borderId="0" xfId="2" applyNumberFormat="1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</cellXfs>
  <cellStyles count="4">
    <cellStyle name="Moeda" xfId="1" builtinId="4"/>
    <cellStyle name="Normal" xfId="0" builtinId="0"/>
    <cellStyle name="Normal 2" xfId="3"/>
    <cellStyle name="Porcentagem" xfId="2" builtinId="5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7</xdr:row>
      <xdr:rowOff>28575</xdr:rowOff>
    </xdr:from>
    <xdr:to>
      <xdr:col>9</xdr:col>
      <xdr:colOff>904875</xdr:colOff>
      <xdr:row>16</xdr:row>
      <xdr:rowOff>123825</xdr:rowOff>
    </xdr:to>
    <xdr:sp macro="" textlink="">
      <xdr:nvSpPr>
        <xdr:cNvPr id="2" name="PORDB1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19050" y="1314450"/>
          <a:ext cx="11106150" cy="15525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314325</xdr:colOff>
      <xdr:row>0</xdr:row>
      <xdr:rowOff>34636</xdr:rowOff>
    </xdr:from>
    <xdr:to>
      <xdr:col>9</xdr:col>
      <xdr:colOff>609600</xdr:colOff>
      <xdr:row>5</xdr:row>
      <xdr:rowOff>165623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10725" y="34636"/>
          <a:ext cx="1219200" cy="103586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6\Planejamento\ENGENHARIA\%2301%20PROJETOS%20EM%20ANDAMENTO\REFORMA%20UNIDADES%20DE%20SAUDE\Monforte%20Frio\OR&#199;AMENTO\OR&#199;AMENTO%20MOFORTE%20FRIO%20%20REV%200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TEWAY\Downloads\Planilha%20or&#231;ament&#225;r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 02"/>
      <sheetName val="CPU03"/>
      <sheetName val="CPU 01"/>
      <sheetName val="BDI"/>
      <sheetName val="CRONOGRAMA"/>
    </sheetNames>
    <sheetDataSet>
      <sheetData sheetId="0"/>
      <sheetData sheetId="1"/>
      <sheetData sheetId="2"/>
      <sheetData sheetId="3">
        <row r="1">
          <cell r="A1" t="str">
            <v>MEMÓRIA DE CÁLCULO</v>
          </cell>
        </row>
        <row r="2">
          <cell r="A2" t="str">
            <v>Obra:</v>
          </cell>
          <cell r="B2" t="str">
            <v>REFORMA DA UNIDADE DE SAÚDE DA COMUNIDADE DO MONFORTE FRIO</v>
          </cell>
        </row>
        <row r="4">
          <cell r="A4">
            <v>1</v>
          </cell>
          <cell r="B4" t="str">
            <v>SERVIÇOS PRELIMINARES</v>
          </cell>
        </row>
        <row r="6">
          <cell r="A6" t="str">
            <v>01.01</v>
          </cell>
          <cell r="B6" t="str">
            <v>PLACA DE OBRA NAS DIMENSÕES DE 2.0 X 4.0 M, PADRÃO IOPES</v>
          </cell>
          <cell r="C6">
            <v>2.5</v>
          </cell>
          <cell r="D6" t="str">
            <v>M2</v>
          </cell>
        </row>
        <row r="7">
          <cell r="B7" t="str">
            <v>DIMENSÕES</v>
          </cell>
          <cell r="C7" t="str">
            <v>comprimento (m)</v>
          </cell>
          <cell r="D7" t="str">
            <v>altura (m)</v>
          </cell>
        </row>
        <row r="8">
          <cell r="C8">
            <v>2</v>
          </cell>
          <cell r="D8">
            <v>1.25</v>
          </cell>
        </row>
        <row r="10">
          <cell r="A10" t="str">
            <v>01.02</v>
          </cell>
          <cell r="B10" t="str">
            <v>LOCAÇÃO DE ANDAIME METÁLICO PARA FACHADA - TIPO TORRE (ALUGUEL MENSAL)</v>
          </cell>
          <cell r="C10">
            <v>12</v>
          </cell>
          <cell r="D10" t="str">
            <v>M</v>
          </cell>
        </row>
        <row r="11">
          <cell r="B11" t="str">
            <v>DIMENSÕES</v>
          </cell>
          <cell r="C11" t="str">
            <v>altura (m)</v>
          </cell>
          <cell r="D11" t="str">
            <v xml:space="preserve">quantidade </v>
          </cell>
          <cell r="E11" t="str">
            <v xml:space="preserve">meses de uso </v>
          </cell>
        </row>
        <row r="12">
          <cell r="B12" t="str">
            <v>total = altura x quantidade x meses de uso</v>
          </cell>
          <cell r="C12">
            <v>3</v>
          </cell>
          <cell r="D12">
            <v>2</v>
          </cell>
          <cell r="E12">
            <v>2</v>
          </cell>
        </row>
        <row r="15">
          <cell r="A15">
            <v>2</v>
          </cell>
          <cell r="B15" t="str">
            <v>DEMOLIÇÕES E RETIRADAS</v>
          </cell>
        </row>
        <row r="17">
          <cell r="A17" t="str">
            <v>02.01</v>
          </cell>
          <cell r="B17" t="str">
            <v>REMOÇÃO DE TELHA ONDULADA DE FIBROCIMENTO, INCLUSIVE CUMEEIRA</v>
          </cell>
          <cell r="C17">
            <v>39.270000000000003</v>
          </cell>
          <cell r="D17" t="str">
            <v>M²</v>
          </cell>
        </row>
        <row r="18">
          <cell r="B18" t="str">
            <v>DIMENSÕES</v>
          </cell>
          <cell r="C18" t="str">
            <v>comprimento (m)</v>
          </cell>
          <cell r="D18" t="str">
            <v>largura (m)</v>
          </cell>
        </row>
        <row r="19">
          <cell r="B19" t="str">
            <v>unidade</v>
          </cell>
          <cell r="C19">
            <v>7.7</v>
          </cell>
          <cell r="D19">
            <v>5.0999999999999996</v>
          </cell>
        </row>
        <row r="21">
          <cell r="A21" t="str">
            <v>02.02</v>
          </cell>
          <cell r="B21" t="str">
            <v>REMOÇÃO DE TELHAS, DE FIBROCIMENTO, METÁLICA E CERÂMICA, DE FORMA MANUAL, SEM REAPROVEITAMENTO. AF_12/2017</v>
          </cell>
          <cell r="C21">
            <v>13.86</v>
          </cell>
          <cell r="D21" t="str">
            <v>M2</v>
          </cell>
        </row>
        <row r="22">
          <cell r="B22" t="str">
            <v>DIMENSÕES</v>
          </cell>
          <cell r="C22" t="str">
            <v>comprimento (m)</v>
          </cell>
          <cell r="D22" t="str">
            <v>largura (m)</v>
          </cell>
        </row>
        <row r="23">
          <cell r="B23" t="str">
            <v xml:space="preserve">Cobertura na frente da unidade </v>
          </cell>
          <cell r="C23">
            <v>7.7</v>
          </cell>
          <cell r="D23">
            <v>1.8</v>
          </cell>
        </row>
        <row r="25">
          <cell r="A25" t="str">
            <v>02.03</v>
          </cell>
          <cell r="B25" t="str">
            <v>DEMOLIÇÃO DE REVESTIMENTO CERÂMICO, DE FORMA MANUAL, SEM REAPROVEITAMENTO</v>
          </cell>
          <cell r="C25">
            <v>91.100999999999985</v>
          </cell>
          <cell r="D25" t="str">
            <v>M²</v>
          </cell>
        </row>
        <row r="26">
          <cell r="B26" t="str">
            <v>Dimensões</v>
          </cell>
          <cell r="C26" t="str">
            <v>perimetro</v>
          </cell>
          <cell r="D26" t="str">
            <v>altura</v>
          </cell>
          <cell r="E26" t="str">
            <v>subtotal</v>
          </cell>
        </row>
        <row r="27">
          <cell r="B27" t="str">
            <v>sala 01</v>
          </cell>
          <cell r="C27">
            <v>11.6</v>
          </cell>
          <cell r="D27">
            <v>2.1</v>
          </cell>
          <cell r="E27">
            <v>24.36</v>
          </cell>
        </row>
        <row r="28">
          <cell r="B28" t="str">
            <v>sala 02</v>
          </cell>
          <cell r="C28">
            <v>6.8</v>
          </cell>
          <cell r="D28">
            <v>2.1</v>
          </cell>
          <cell r="E28">
            <v>14.28</v>
          </cell>
        </row>
        <row r="29">
          <cell r="B29" t="str">
            <v>cozinha</v>
          </cell>
          <cell r="C29">
            <v>7.8</v>
          </cell>
          <cell r="D29">
            <v>2.1</v>
          </cell>
          <cell r="E29">
            <v>16.38</v>
          </cell>
        </row>
        <row r="30">
          <cell r="B30" t="str">
            <v>banho 01</v>
          </cell>
          <cell r="C30">
            <v>5.7</v>
          </cell>
          <cell r="D30">
            <v>1.5</v>
          </cell>
          <cell r="E30">
            <v>8.5500000000000007</v>
          </cell>
        </row>
        <row r="31">
          <cell r="B31" t="str">
            <v>recepção</v>
          </cell>
          <cell r="C31">
            <v>6.51</v>
          </cell>
          <cell r="D31">
            <v>2.1</v>
          </cell>
          <cell r="E31">
            <v>13.670999999999999</v>
          </cell>
        </row>
        <row r="32">
          <cell r="B32" t="str">
            <v>sala 03( futuro banho 02)</v>
          </cell>
          <cell r="C32">
            <v>6.6</v>
          </cell>
          <cell r="D32">
            <v>2.1</v>
          </cell>
          <cell r="E32">
            <v>13.86</v>
          </cell>
        </row>
        <row r="33">
          <cell r="D33" t="str">
            <v>TOTAL</v>
          </cell>
          <cell r="E33">
            <v>91.100999999999985</v>
          </cell>
        </row>
        <row r="35">
          <cell r="A35" t="str">
            <v>02.04</v>
          </cell>
          <cell r="B35" t="str">
            <v>DEMOLIÇÃO DE PISO REVESTIDO COM CERÂMICA</v>
          </cell>
          <cell r="C35">
            <v>33.01</v>
          </cell>
          <cell r="D35" t="str">
            <v>M²</v>
          </cell>
        </row>
        <row r="36">
          <cell r="B36" t="str">
            <v>DIMENSÕES (segundo projeto)</v>
          </cell>
          <cell r="C36" t="str">
            <v>área</v>
          </cell>
        </row>
        <row r="37">
          <cell r="B37" t="str">
            <v>local 01</v>
          </cell>
          <cell r="C37">
            <v>4.62</v>
          </cell>
        </row>
        <row r="38">
          <cell r="B38" t="str">
            <v>local 02</v>
          </cell>
          <cell r="C38">
            <v>5.1100000000000003</v>
          </cell>
        </row>
        <row r="39">
          <cell r="B39" t="str">
            <v>local 03</v>
          </cell>
          <cell r="C39">
            <v>1.98</v>
          </cell>
        </row>
        <row r="40">
          <cell r="B40" t="str">
            <v>local 04</v>
          </cell>
          <cell r="C40">
            <v>8.4</v>
          </cell>
        </row>
        <row r="41">
          <cell r="B41" t="str">
            <v>local 05</v>
          </cell>
          <cell r="C41">
            <v>5.7</v>
          </cell>
        </row>
        <row r="42">
          <cell r="B42" t="str">
            <v>local 06</v>
          </cell>
          <cell r="C42">
            <v>7.2</v>
          </cell>
        </row>
        <row r="43">
          <cell r="B43" t="str">
            <v xml:space="preserve">obs: demolição destinada ao piso integral existente na unidade </v>
          </cell>
        </row>
        <row r="45">
          <cell r="A45" t="str">
            <v>02.05</v>
          </cell>
          <cell r="B45" t="str">
            <v>DEMOLIÇÃO DE ALVENARIA</v>
          </cell>
          <cell r="C45">
            <v>1.44</v>
          </cell>
          <cell r="D45" t="str">
            <v>M³</v>
          </cell>
        </row>
        <row r="46">
          <cell r="B46" t="str">
            <v>DIMENSÕES</v>
          </cell>
          <cell r="C46" t="str">
            <v>comprimento (m)</v>
          </cell>
          <cell r="D46" t="str">
            <v>altura (m)</v>
          </cell>
          <cell r="E46" t="str">
            <v xml:space="preserve">espessura </v>
          </cell>
          <cell r="F46" t="str">
            <v>volume (m³)</v>
          </cell>
        </row>
        <row r="47">
          <cell r="B47" t="str">
            <v xml:space="preserve">porta </v>
          </cell>
          <cell r="C47">
            <v>0.9</v>
          </cell>
          <cell r="D47">
            <v>2.1</v>
          </cell>
          <cell r="E47">
            <v>0.15</v>
          </cell>
          <cell r="F47">
            <v>0.28000000000000003</v>
          </cell>
        </row>
        <row r="48">
          <cell r="B48" t="str">
            <v>obs: demolição destinada à nova porta interligando o local 01 com o local 04</v>
          </cell>
        </row>
        <row r="49">
          <cell r="B49" t="str">
            <v>mureta área a frente da unidade</v>
          </cell>
          <cell r="C49">
            <v>7.7</v>
          </cell>
          <cell r="D49">
            <v>1</v>
          </cell>
          <cell r="E49">
            <v>0.15</v>
          </cell>
          <cell r="F49">
            <v>1.1599999999999999</v>
          </cell>
        </row>
        <row r="51">
          <cell r="A51" t="str">
            <v>02.06</v>
          </cell>
          <cell r="B51" t="str">
            <v>RETIRADA DE APARELHOS SANITÁRIOS</v>
          </cell>
          <cell r="C51">
            <v>2</v>
          </cell>
          <cell r="D51" t="str">
            <v>UNID.</v>
          </cell>
        </row>
        <row r="53">
          <cell r="A53" t="str">
            <v>02.08</v>
          </cell>
          <cell r="B53" t="str">
            <v>DEMOLIÇÃO DE ESTRUTURA DE MADEIRA PARA TELHADO</v>
          </cell>
          <cell r="C53">
            <v>13.86</v>
          </cell>
          <cell r="D53" t="str">
            <v>M²</v>
          </cell>
        </row>
        <row r="55">
          <cell r="A55" t="str">
            <v>02.09</v>
          </cell>
          <cell r="B55" t="str">
            <v>DEMOLIÇÃO DE PISO CIMENTADO INCLUSIVE LASTRO DE CONCRETO</v>
          </cell>
          <cell r="C55">
            <v>11.25</v>
          </cell>
          <cell r="D55" t="str">
            <v>M²</v>
          </cell>
        </row>
        <row r="56">
          <cell r="B56" t="str">
            <v>(piso varanda)</v>
          </cell>
        </row>
        <row r="58">
          <cell r="A58" t="str">
            <v>02.10</v>
          </cell>
          <cell r="B58" t="str">
            <v>RETIRADA DE PORTAS E JANELAS DE MADEIRA, INCLUSIVE BATENTES</v>
          </cell>
          <cell r="C58">
            <v>4.5</v>
          </cell>
          <cell r="D58" t="str">
            <v>uni</v>
          </cell>
        </row>
        <row r="59">
          <cell r="B59" t="str">
            <v>Dimensões</v>
          </cell>
          <cell r="C59" t="str">
            <v>area</v>
          </cell>
          <cell r="D59" t="str">
            <v>quantidade</v>
          </cell>
          <cell r="E59" t="str">
            <v>subtotal</v>
          </cell>
        </row>
        <row r="60">
          <cell r="B60" t="str">
            <v>J1</v>
          </cell>
          <cell r="C60">
            <v>1.5</v>
          </cell>
          <cell r="D60">
            <v>3</v>
          </cell>
          <cell r="E60">
            <v>4.5</v>
          </cell>
        </row>
        <row r="61">
          <cell r="D61" t="str">
            <v>total</v>
          </cell>
          <cell r="E61">
            <v>4.5</v>
          </cell>
        </row>
        <row r="63">
          <cell r="A63" t="str">
            <v>02.11</v>
          </cell>
          <cell r="B63" t="str">
            <v>RETIRADA DE REVESTIMENTO ANTIGO EM REBOCO</v>
          </cell>
          <cell r="C63">
            <v>28.138000000000002</v>
          </cell>
          <cell r="D63" t="str">
            <v>M²</v>
          </cell>
        </row>
        <row r="64">
          <cell r="B64" t="str">
            <v>(perimetro externo)</v>
          </cell>
          <cell r="C64">
            <v>25.58</v>
          </cell>
          <cell r="D64">
            <v>1.1000000000000001</v>
          </cell>
        </row>
        <row r="66">
          <cell r="A66">
            <v>3</v>
          </cell>
          <cell r="B66" t="str">
            <v>REVESTIMENTO / PINTURA DE PAREDES</v>
          </cell>
        </row>
        <row r="67">
          <cell r="A67" t="str">
            <v>03.01</v>
          </cell>
          <cell r="B67" t="str">
            <v>CHAPISCO DE ARGAMASSA DE CIMENTO E AREIA MÉDIA OU GROSSA LAVADA, NO TRAÇO 1:3, ESPESSURA 5 MM</v>
          </cell>
          <cell r="C67">
            <v>57.787999999999997</v>
          </cell>
          <cell r="D67" t="str">
            <v>M²</v>
          </cell>
        </row>
        <row r="68">
          <cell r="B68" t="str">
            <v>DIMENSÕES (segundo projeto)</v>
          </cell>
          <cell r="C68" t="str">
            <v>comprimento (m)</v>
          </cell>
          <cell r="D68" t="str">
            <v>altura (m)</v>
          </cell>
          <cell r="E68" t="str">
            <v>lados  (um)</v>
          </cell>
          <cell r="F68" t="str">
            <v>subtotal</v>
          </cell>
        </row>
        <row r="69">
          <cell r="B69" t="str">
            <v>mureta área a frente da unidade</v>
          </cell>
          <cell r="C69">
            <v>15.7</v>
          </cell>
          <cell r="D69">
            <v>0.65</v>
          </cell>
          <cell r="E69">
            <v>2</v>
          </cell>
          <cell r="F69">
            <v>20.41</v>
          </cell>
        </row>
        <row r="70">
          <cell r="B70" t="str">
            <v>divisória do banho a construir</v>
          </cell>
          <cell r="C70">
            <v>1.65</v>
          </cell>
          <cell r="D70">
            <v>2.8</v>
          </cell>
          <cell r="E70">
            <v>2</v>
          </cell>
          <cell r="F70">
            <v>9.2399999999999984</v>
          </cell>
        </row>
        <row r="71">
          <cell r="B71" t="str">
            <v>barrado ceramico ( externo)</v>
          </cell>
          <cell r="C71">
            <v>25.58</v>
          </cell>
          <cell r="D71">
            <v>1.1000000000000001</v>
          </cell>
          <cell r="E71">
            <v>1</v>
          </cell>
          <cell r="F71">
            <v>28.138000000000002</v>
          </cell>
        </row>
        <row r="73">
          <cell r="A73" t="str">
            <v>03.02</v>
          </cell>
          <cell r="B73" t="str">
            <v>REBOCO TIPO PAULISTA DE ARGAMASSA DE CIMENTO, CAL HIDRATADA CH1 E AREIA LAVADA TRAÇO 1:0.5:6, ESPESSURA 25 MM</v>
          </cell>
          <cell r="C73">
            <v>57.787999999999997</v>
          </cell>
          <cell r="D73" t="str">
            <v>M²</v>
          </cell>
        </row>
        <row r="74">
          <cell r="B74" t="str">
            <v>idem item 03.01</v>
          </cell>
        </row>
        <row r="76">
          <cell r="A76" t="str">
            <v>03.03</v>
          </cell>
          <cell r="B76" t="str">
            <v>LIXAMENTO DE PAREDE COM PINTURA ANTIGA PVA PARA RECEBIMENTO DE NOVA CAMADA DE TINTA</v>
          </cell>
          <cell r="C76">
            <v>48.38</v>
          </cell>
          <cell r="D76" t="str">
            <v>M²</v>
          </cell>
        </row>
        <row r="77">
          <cell r="B77" t="str">
            <v>DIMENSÕES INTERNAS (segundo projeto)</v>
          </cell>
          <cell r="C77" t="str">
            <v>perimetro (m)</v>
          </cell>
          <cell r="D77" t="str">
            <v>altura (m)</v>
          </cell>
          <cell r="E77" t="str">
            <v>descontos (m²)</v>
          </cell>
          <cell r="F77" t="str">
            <v>área (m²)</v>
          </cell>
        </row>
        <row r="78">
          <cell r="B78" t="str">
            <v>hall</v>
          </cell>
          <cell r="C78">
            <v>5.3</v>
          </cell>
          <cell r="D78">
            <v>2.8</v>
          </cell>
          <cell r="E78">
            <v>2.38</v>
          </cell>
          <cell r="F78">
            <v>12.46</v>
          </cell>
        </row>
        <row r="79">
          <cell r="B79" t="str">
            <v>descontos: 4 portas (0,8*2,10)m² + + báscula (0,7*1)m²</v>
          </cell>
        </row>
        <row r="80">
          <cell r="B80" t="str">
            <v xml:space="preserve">altura: pé direito (3m) + altura de cerâmica (1,50) </v>
          </cell>
        </row>
        <row r="81">
          <cell r="B81" t="str">
            <v>recepção</v>
          </cell>
          <cell r="C81">
            <v>13.1</v>
          </cell>
          <cell r="D81">
            <v>1</v>
          </cell>
          <cell r="E81">
            <v>11.45</v>
          </cell>
          <cell r="F81">
            <v>1.65</v>
          </cell>
        </row>
        <row r="82">
          <cell r="B82" t="str">
            <v>descontos: 2 portas (0,8*2,10)m² + aberura de hall (0,9*2,10)m² + grade (1,05*4,70)m² + 1 porta (0,60*2,10)m²</v>
          </cell>
        </row>
        <row r="83">
          <cell r="B83" t="str">
            <v>altura: 1m)</v>
          </cell>
        </row>
        <row r="84">
          <cell r="B84" t="str">
            <v>banho 02</v>
          </cell>
          <cell r="C84">
            <v>6.6</v>
          </cell>
          <cell r="D84">
            <v>1.3</v>
          </cell>
          <cell r="E84">
            <v>1.96</v>
          </cell>
          <cell r="F84">
            <v>6.62</v>
          </cell>
        </row>
        <row r="85">
          <cell r="B85" t="str">
            <v>descontos: 1 porta (0,6*2,10)m² + báscula (0,7*1)m²</v>
          </cell>
        </row>
        <row r="86">
          <cell r="B86" t="str">
            <v>altura: 1,3</v>
          </cell>
        </row>
        <row r="87">
          <cell r="B87" t="str">
            <v>sala 01</v>
          </cell>
          <cell r="C87">
            <v>13.6</v>
          </cell>
          <cell r="D87">
            <v>1</v>
          </cell>
          <cell r="E87">
            <v>2.95</v>
          </cell>
          <cell r="F87">
            <v>10.65</v>
          </cell>
        </row>
        <row r="88">
          <cell r="B88" t="str">
            <v xml:space="preserve">descontos: 1 porta (0,8*2,10)m² + 1 janela (1,15*1,10)m² </v>
          </cell>
        </row>
        <row r="89">
          <cell r="B89" t="str">
            <v>altura:1m</v>
          </cell>
        </row>
        <row r="90">
          <cell r="B90" t="str">
            <v>local 05</v>
          </cell>
          <cell r="C90">
            <v>11.7</v>
          </cell>
          <cell r="D90">
            <v>1</v>
          </cell>
          <cell r="E90">
            <v>2.95</v>
          </cell>
          <cell r="F90">
            <v>9</v>
          </cell>
        </row>
        <row r="91">
          <cell r="B91" t="str">
            <v xml:space="preserve">descontos: 1 porta (0,8*2,10)m² + 1 janela (1,15*1,10)m² </v>
          </cell>
        </row>
        <row r="92">
          <cell r="B92" t="str">
            <v>altura: 1m)</v>
          </cell>
        </row>
        <row r="93">
          <cell r="B93" t="str">
            <v>local 06</v>
          </cell>
          <cell r="C93">
            <v>10.6</v>
          </cell>
          <cell r="D93">
            <v>1</v>
          </cell>
          <cell r="E93">
            <v>2.95</v>
          </cell>
          <cell r="F93">
            <v>8</v>
          </cell>
        </row>
        <row r="94">
          <cell r="B94" t="str">
            <v xml:space="preserve">descontos: 1 porta (0,8*2,10)m² + 1 janela (1,15*1,10)m² </v>
          </cell>
        </row>
        <row r="95">
          <cell r="B95" t="str">
            <v>altura: 1m)</v>
          </cell>
        </row>
        <row r="97">
          <cell r="A97" t="str">
            <v>03.04</v>
          </cell>
          <cell r="B97" t="str">
            <v>PINTURA COM TINTA LÁTEX PVA, MARCAS DE REFERÊNCIA SUVINIL, CORAL OU METALATEX, INCLUSIVE SELADOR EM PAREDES E FORROS, A TRÊS DEMÃOS</v>
          </cell>
          <cell r="C97">
            <v>88.480000000000018</v>
          </cell>
          <cell r="D97" t="str">
            <v>M2</v>
          </cell>
        </row>
        <row r="98">
          <cell r="B98" t="str">
            <v>área  de paredes internas (idem item 03.02)</v>
          </cell>
          <cell r="C98">
            <v>48.38</v>
          </cell>
        </row>
        <row r="99">
          <cell r="B99" t="str">
            <v>ÁREAS DE TETO (segundo projeto)</v>
          </cell>
          <cell r="C99" t="str">
            <v>área (m²)</v>
          </cell>
        </row>
        <row r="100">
          <cell r="B100" t="str">
            <v>local 01</v>
          </cell>
          <cell r="C100">
            <v>3.24</v>
          </cell>
        </row>
        <row r="101">
          <cell r="B101" t="str">
            <v>local 02</v>
          </cell>
          <cell r="C101">
            <v>8.6999999999999993</v>
          </cell>
        </row>
        <row r="102">
          <cell r="B102" t="str">
            <v>local 03</v>
          </cell>
          <cell r="C102">
            <v>2.96</v>
          </cell>
        </row>
        <row r="103">
          <cell r="B103" t="str">
            <v>local 04</v>
          </cell>
          <cell r="C103">
            <v>11.55</v>
          </cell>
        </row>
        <row r="104">
          <cell r="B104" t="str">
            <v>local 05</v>
          </cell>
          <cell r="C104">
            <v>7.11</v>
          </cell>
        </row>
        <row r="105">
          <cell r="B105" t="str">
            <v>local 06</v>
          </cell>
          <cell r="C105">
            <v>6.54</v>
          </cell>
        </row>
        <row r="107">
          <cell r="A107" t="str">
            <v>03.05</v>
          </cell>
          <cell r="B107" t="str">
            <v>PINTURA COM TINTA ACRÍLICA, MARCAS DE REFERÊNCIA SUVINIL, CORAL OU METALATEX, INCLUSIVE SELADOR ACRÍLICO, EM PAREDES E FORROS, A TRÊS DEMÃOS</v>
          </cell>
          <cell r="C107">
            <v>70.86</v>
          </cell>
          <cell r="D107" t="str">
            <v>M2</v>
          </cell>
        </row>
        <row r="109">
          <cell r="B109" t="str">
            <v>DIMENSÕES PAREDES EXTERNAS (segundo projeto)</v>
          </cell>
          <cell r="C109" t="str">
            <v>perimetro (m)</v>
          </cell>
          <cell r="D109" t="str">
            <v>altura (m)</v>
          </cell>
          <cell r="E109" t="str">
            <v>descontos (m)</v>
          </cell>
          <cell r="F109" t="str">
            <v>área (m²)</v>
          </cell>
        </row>
        <row r="110">
          <cell r="B110" t="str">
            <v xml:space="preserve"> pé direito: 3m</v>
          </cell>
          <cell r="C110">
            <v>27</v>
          </cell>
          <cell r="D110">
            <v>3</v>
          </cell>
          <cell r="E110">
            <v>10.14</v>
          </cell>
          <cell r="F110">
            <v>70.86</v>
          </cell>
        </row>
        <row r="111">
          <cell r="B111" t="str">
            <v>descontos: área da grade na fachada (4,94m²) + 3 janelas ( 1,15*1,10)m² + 2 básculas (0,7*1)m²</v>
          </cell>
        </row>
        <row r="112">
          <cell r="B112" t="str">
            <v>perimetro: perimetro de projeto (28,50) - largura do portão de entrada (1,50m)</v>
          </cell>
        </row>
        <row r="114">
          <cell r="A114" t="str">
            <v>03.06</v>
          </cell>
          <cell r="B114" t="str">
            <v>REVESTIMENTO CERÂMICO PARA PAREDES INTERNAS COM PLACAS TIPO ESMALTADA EXTRA DE DIMENSÕES 20X20 CM APLICADAS EM AMBIENTES DE ÁREA MAIOR QUE 5 M² NA ALTURA INTEIRA DAS PAREDES. AF_06/2014</v>
          </cell>
          <cell r="C114">
            <v>117.38000000000001</v>
          </cell>
          <cell r="D114" t="str">
            <v>M2</v>
          </cell>
        </row>
        <row r="115">
          <cell r="B115" t="str">
            <v>DIMENSÕES (segundo projeto)</v>
          </cell>
          <cell r="C115" t="str">
            <v>perímetro (m)</v>
          </cell>
          <cell r="D115" t="str">
            <v>altura (m)</v>
          </cell>
          <cell r="E115" t="str">
            <v>área (m²)</v>
          </cell>
        </row>
        <row r="116">
          <cell r="B116" t="str">
            <v>perimetro interno</v>
          </cell>
          <cell r="C116">
            <v>47.11</v>
          </cell>
          <cell r="D116">
            <v>2.1</v>
          </cell>
          <cell r="E116">
            <v>98.93</v>
          </cell>
        </row>
        <row r="117">
          <cell r="B117" t="str">
            <v>banheiros</v>
          </cell>
          <cell r="C117">
            <v>12.3</v>
          </cell>
          <cell r="D117">
            <v>1.5</v>
          </cell>
          <cell r="E117">
            <v>18.45</v>
          </cell>
        </row>
        <row r="119">
          <cell r="A119" t="str">
            <v>03.07</v>
          </cell>
          <cell r="B119" t="str">
            <v>PEITORIL DE GRANITO CINZA POLIDO, 15 CM, ESP. 3CM</v>
          </cell>
          <cell r="C119">
            <v>5.45</v>
          </cell>
          <cell r="D119" t="str">
            <v>M</v>
          </cell>
        </row>
        <row r="120">
          <cell r="B120" t="str">
            <v>DIMENSÕES</v>
          </cell>
          <cell r="C120" t="str">
            <v>comprimento</v>
          </cell>
        </row>
        <row r="121">
          <cell r="B121" t="str">
            <v>J01 (3 unidades de 1,15m)</v>
          </cell>
          <cell r="C121">
            <v>3.45</v>
          </cell>
        </row>
        <row r="122">
          <cell r="B122" t="str">
            <v>B01 (2 unidades de 1,00m)</v>
          </cell>
          <cell r="C122">
            <v>2</v>
          </cell>
        </row>
        <row r="124">
          <cell r="A124" t="str">
            <v>03.08</v>
          </cell>
          <cell r="B124" t="str">
            <v>CERÂMICA 10 X 10 CM, MARCAS DE REFERÊNCIA ELIANE, CECRISA OU PORTOBELLO, COM REJUNTE ESP. 0.5CM, EMPREGANDO ARGAMASSA COLANTE</v>
          </cell>
          <cell r="C124">
            <v>38.472999999999999</v>
          </cell>
          <cell r="D124" t="e">
            <v>#REF!</v>
          </cell>
        </row>
        <row r="125">
          <cell r="B125" t="str">
            <v>dimensões</v>
          </cell>
          <cell r="C125" t="str">
            <v>perimetro externo</v>
          </cell>
          <cell r="D125" t="str">
            <v>altura</v>
          </cell>
          <cell r="E125" t="str">
            <v>subtotal</v>
          </cell>
        </row>
        <row r="126">
          <cell r="B126" t="str">
            <v>parede externa</v>
          </cell>
          <cell r="C126">
            <v>25.58</v>
          </cell>
          <cell r="D126">
            <v>1.1000000000000001</v>
          </cell>
          <cell r="E126">
            <v>28.138000000000002</v>
          </cell>
        </row>
        <row r="127">
          <cell r="B127" t="str">
            <v>mureta</v>
          </cell>
          <cell r="C127">
            <v>15.9</v>
          </cell>
          <cell r="D127">
            <v>0.65</v>
          </cell>
          <cell r="E127">
            <v>10.335000000000001</v>
          </cell>
        </row>
        <row r="131">
          <cell r="A131">
            <v>4</v>
          </cell>
          <cell r="B131" t="str">
            <v>PISO</v>
          </cell>
        </row>
        <row r="132">
          <cell r="A132" t="str">
            <v>04.01</v>
          </cell>
          <cell r="B132" t="str">
            <v>REVESTIMENTO CERÂMICO PARA PISO COM PLACAS TIPO ESMALTADA EXTRA DE DIMENSÕES 35X35 CM APLICADA EM AMBIENTES DE ÁREA MAIOR QUE 10 M2. AF_06/2014</v>
          </cell>
          <cell r="C132">
            <v>91.100999999999985</v>
          </cell>
          <cell r="D132" t="str">
            <v>M2</v>
          </cell>
        </row>
        <row r="133">
          <cell r="B133" t="str">
            <v>obs: piso destinado a todas as salas que terão o piso demolido - idem item 02.04</v>
          </cell>
        </row>
        <row r="137">
          <cell r="A137" t="str">
            <v>04.02</v>
          </cell>
          <cell r="B137" t="str">
            <v>PISO DE CIMENTADO CAMURÇADO EXECUTADO COM ARGAMASSA DE CIMENTO E AREIA NO TRAÇO 1:3, ESP. 3.0CM</v>
          </cell>
          <cell r="C137">
            <v>30.8</v>
          </cell>
          <cell r="D137" t="str">
            <v>M2</v>
          </cell>
        </row>
        <row r="138">
          <cell r="B138" t="str">
            <v xml:space="preserve">DIMENSÕES </v>
          </cell>
          <cell r="C138" t="str">
            <v>comprimento (m)</v>
          </cell>
          <cell r="D138" t="str">
            <v>largura (m)</v>
          </cell>
        </row>
        <row r="139">
          <cell r="B139" t="str">
            <v>piso na frente da unidade de saúde</v>
          </cell>
          <cell r="C139">
            <v>7.7</v>
          </cell>
          <cell r="D139">
            <v>4</v>
          </cell>
        </row>
        <row r="141">
          <cell r="A141" t="str">
            <v>04.03</v>
          </cell>
          <cell r="B141" t="str">
            <v>SOLEIRA DE GRANITO CINZA, ESPESSURA 3 CM E LARGURA DE 3 CM, CONFORME DETALHE EM PROJETO</v>
          </cell>
          <cell r="C141">
            <v>6.2</v>
          </cell>
          <cell r="D141" t="str">
            <v>M</v>
          </cell>
        </row>
        <row r="142">
          <cell r="B142" t="str">
            <v xml:space="preserve">DIMENSÕES </v>
          </cell>
          <cell r="C142" t="str">
            <v>comprimento (m)</v>
          </cell>
        </row>
        <row r="143">
          <cell r="B143" t="str">
            <v>P1 (4*0,8)</v>
          </cell>
          <cell r="C143">
            <v>3.2</v>
          </cell>
        </row>
        <row r="144">
          <cell r="B144" t="str">
            <v>P2 (1*0,6)</v>
          </cell>
          <cell r="C144">
            <v>0.6</v>
          </cell>
        </row>
        <row r="145">
          <cell r="B145" t="str">
            <v>acesso ao hall</v>
          </cell>
          <cell r="C145">
            <v>0.9</v>
          </cell>
        </row>
        <row r="146">
          <cell r="B146" t="str">
            <v>portão de entrada</v>
          </cell>
          <cell r="C146">
            <v>1.5</v>
          </cell>
        </row>
        <row r="148">
          <cell r="A148" t="str">
            <v>04.04</v>
          </cell>
          <cell r="B148" t="str">
            <v>LASTRO REGULARIZADO DE CONCRETO NÃO ESTRUTURAL, ESPESSURA DE 8 CM</v>
          </cell>
          <cell r="C148">
            <v>30.8</v>
          </cell>
          <cell r="D148" t="str">
            <v>M²</v>
          </cell>
        </row>
        <row r="149">
          <cell r="B149" t="str">
            <v>Idem iten 04.02.</v>
          </cell>
        </row>
        <row r="153">
          <cell r="A153">
            <v>5</v>
          </cell>
          <cell r="B153" t="str">
            <v>COBERTURA</v>
          </cell>
        </row>
        <row r="154">
          <cell r="A154" t="str">
            <v>05.01</v>
          </cell>
          <cell r="B154" t="str">
            <v>TRAMA DE MADEIRA COMPOSTA POR RIPAS, CAIBROS E TERÇAS PARA TELHADOS DE ATÉ 2 ÁGUAS PARA TELHA DE ENCAIXE DE CERÂMICA OU DE CONCRETO, INCLUSO TRANSPORTE VERTICAL. AF_12/2015</v>
          </cell>
          <cell r="C154">
            <v>78.539999999999992</v>
          </cell>
          <cell r="D154" t="str">
            <v>M2</v>
          </cell>
        </row>
        <row r="155">
          <cell r="B155" t="str">
            <v xml:space="preserve">DIMENSÕES </v>
          </cell>
          <cell r="C155" t="str">
            <v>comprimento (m)</v>
          </cell>
          <cell r="D155" t="str">
            <v>largura (m)</v>
          </cell>
          <cell r="E155" t="str">
            <v>área (m²)</v>
          </cell>
        </row>
        <row r="156">
          <cell r="B156" t="str">
            <v>cobertura sobre a unidade</v>
          </cell>
          <cell r="C156">
            <v>7.7</v>
          </cell>
          <cell r="D156">
            <v>5.6</v>
          </cell>
          <cell r="E156">
            <v>43.12</v>
          </cell>
        </row>
        <row r="157">
          <cell r="B157" t="str">
            <v>cobertura a frente da unidade</v>
          </cell>
          <cell r="C157">
            <v>7.7</v>
          </cell>
          <cell r="D157">
            <v>4.5999999999999996</v>
          </cell>
          <cell r="E157">
            <v>35.42</v>
          </cell>
        </row>
        <row r="159">
          <cell r="A159" t="str">
            <v>05.02</v>
          </cell>
          <cell r="B159" t="str">
            <v>COBERTURA NOVA DE TELHAS CERÂMICAS ESMALTADAS TIPO AMERICANA INCLUSIVE CUMEEIRA (TELHAS COMPRADAS NA FÁBRICA, POSTO OBRA)</v>
          </cell>
          <cell r="C159">
            <v>35.42</v>
          </cell>
          <cell r="D159" t="str">
            <v>M2</v>
          </cell>
        </row>
        <row r="160">
          <cell r="B160" t="str">
            <v>idem item 05.01</v>
          </cell>
        </row>
        <row r="162">
          <cell r="A162" t="str">
            <v>05.03</v>
          </cell>
          <cell r="B162" t="str">
            <v>CALHA DE BEIRAL, SEMICIRCULAR DE PVC, DIAMETRO 125 MM, INCLUINDO CABECEIRAS, EMENDAS, BOCAIS, SUPORTES E VEDAÇÕES, EXCLUINDO CONDUTORES, INCLUSO TRANSPORTE VERTICAL. AF_06/2016</v>
          </cell>
          <cell r="C162">
            <v>8.65</v>
          </cell>
          <cell r="D162" t="str">
            <v>M</v>
          </cell>
        </row>
        <row r="163">
          <cell r="B163" t="str">
            <v xml:space="preserve">DIMENSÕES (segundo projeto) </v>
          </cell>
          <cell r="C163" t="str">
            <v>comprimento (m)</v>
          </cell>
        </row>
        <row r="164">
          <cell r="B164" t="str">
            <v>comprimento da unidade</v>
          </cell>
          <cell r="C164">
            <v>8.65</v>
          </cell>
        </row>
        <row r="166">
          <cell r="A166" t="str">
            <v>05.04</v>
          </cell>
          <cell r="B166" t="str">
            <v>RUFO DE CHAPA DE ALUMÍNIO ESP. 0.5MM, LARGURA DE 30CM</v>
          </cell>
          <cell r="C166">
            <v>18</v>
          </cell>
          <cell r="D166" t="str">
            <v>M</v>
          </cell>
        </row>
        <row r="168">
          <cell r="A168" t="str">
            <v>05.05</v>
          </cell>
          <cell r="B168" t="str">
            <v>COBERTURA NOVA DE TELHAS ONDULADAS DE FIBROCIMENTO 8.0MM, INCLUSIVE CUMEEIRAS E ACESSÓRIOS DE FIXAÇÃO</v>
          </cell>
          <cell r="C168">
            <v>43.12</v>
          </cell>
          <cell r="D168" t="str">
            <v>M2</v>
          </cell>
        </row>
        <row r="169">
          <cell r="B169" t="str">
            <v>idem item 05.01</v>
          </cell>
        </row>
        <row r="171">
          <cell r="A171" t="str">
            <v>05.07</v>
          </cell>
          <cell r="B171" t="str">
            <v>TABEIRA DE MADEIRA LEI, 1A QUALIDADE, 2,5X30,0CM PARA BEIRAL DE TELHADO</v>
          </cell>
          <cell r="C171">
            <v>16.899999999999999</v>
          </cell>
          <cell r="D171" t="str">
            <v>M</v>
          </cell>
        </row>
        <row r="172">
          <cell r="C172">
            <v>16.899999999999999</v>
          </cell>
        </row>
        <row r="173">
          <cell r="A173">
            <v>6</v>
          </cell>
          <cell r="B173" t="str">
            <v>ESQUADRIAS</v>
          </cell>
        </row>
        <row r="174">
          <cell r="A174" t="str">
            <v>06.01</v>
          </cell>
          <cell r="B174" t="str">
            <v>LIMPEZA DE AÇO COM LIXAMENTO E ESCOVAMENTO COM ESCOVA DE AÇO, ATÉ A COMPLETA REMOÇÃO DE PARTÍCULAS SOLTAS, MATERIAIS INDESEJÁVEIS E CORROSÃO</v>
          </cell>
          <cell r="C174">
            <v>11.01</v>
          </cell>
          <cell r="D174" t="str">
            <v>M2</v>
          </cell>
        </row>
        <row r="175">
          <cell r="B175" t="str">
            <v xml:space="preserve">DIMENSÕES </v>
          </cell>
          <cell r="C175" t="str">
            <v>comprimento (m)</v>
          </cell>
          <cell r="D175" t="str">
            <v>altura (m)</v>
          </cell>
          <cell r="E175" t="str">
            <v>área (m²)</v>
          </cell>
        </row>
        <row r="176">
          <cell r="B176" t="str">
            <v>grade da fachada: comp. Total (4,70m) - largura do portão (1,50m)</v>
          </cell>
          <cell r="C176">
            <v>3.2</v>
          </cell>
          <cell r="D176">
            <v>1.05</v>
          </cell>
          <cell r="E176">
            <v>3.36</v>
          </cell>
        </row>
        <row r="177">
          <cell r="B177" t="str">
            <v xml:space="preserve">portão de entrada </v>
          </cell>
          <cell r="C177">
            <v>1.5</v>
          </cell>
          <cell r="D177">
            <v>2.1</v>
          </cell>
          <cell r="E177">
            <v>3.15</v>
          </cell>
        </row>
        <row r="178">
          <cell r="B178" t="str">
            <v>janelas posteriores</v>
          </cell>
          <cell r="E178">
            <v>4.5</v>
          </cell>
        </row>
        <row r="181">
          <cell r="A181" t="e">
            <v>#REF!</v>
          </cell>
          <cell r="B181" t="e">
            <v>#REF!</v>
          </cell>
          <cell r="C181">
            <v>6.26</v>
          </cell>
          <cell r="D181" t="e">
            <v>#REF!</v>
          </cell>
        </row>
        <row r="182">
          <cell r="B182" t="str">
            <v xml:space="preserve">DIMENSÕES </v>
          </cell>
          <cell r="C182" t="str">
            <v>comprimento (m)</v>
          </cell>
          <cell r="D182" t="str">
            <v>altura (m)</v>
          </cell>
          <cell r="E182" t="str">
            <v>quantidade (un)</v>
          </cell>
          <cell r="F182" t="str">
            <v>área (m²)</v>
          </cell>
        </row>
        <row r="183">
          <cell r="B183" t="str">
            <v>J01</v>
          </cell>
          <cell r="C183">
            <v>1.25</v>
          </cell>
          <cell r="D183">
            <v>1.2000000000000002</v>
          </cell>
          <cell r="E183">
            <v>3</v>
          </cell>
          <cell r="F183">
            <v>4.5</v>
          </cell>
        </row>
        <row r="184">
          <cell r="B184" t="str">
            <v>comprimento: comprimento original (1,15m) + sobra (0,10m)</v>
          </cell>
        </row>
        <row r="185">
          <cell r="B185" t="str">
            <v>altura: altura original (1,10m) + sobra (0,10m)</v>
          </cell>
        </row>
        <row r="186">
          <cell r="B186" t="str">
            <v>B01</v>
          </cell>
          <cell r="C186">
            <v>1.1000000000000001</v>
          </cell>
          <cell r="D186">
            <v>0.79999999999999993</v>
          </cell>
          <cell r="E186">
            <v>2</v>
          </cell>
          <cell r="F186">
            <v>1.76</v>
          </cell>
        </row>
        <row r="187">
          <cell r="B187" t="str">
            <v>comprimento: comprimento original (1,00m) + sobra (0,10m)</v>
          </cell>
        </row>
        <row r="188">
          <cell r="B188" t="str">
            <v>altura: altura original (0,7m) + sobra (0,10m)</v>
          </cell>
        </row>
        <row r="190">
          <cell r="A190" t="str">
            <v>06.02</v>
          </cell>
          <cell r="B190" t="str">
            <v>PINTURA COM TINTA ESMALTE SINTÉTICO SUVINIL, CORAL OU METALATEX A DUAS DEMÃOS, INCLUSIVE FUNDO ANTI CORROSIVO A UMA DEMÃO, EM METAL</v>
          </cell>
          <cell r="C190">
            <v>17.27</v>
          </cell>
          <cell r="D190" t="str">
            <v>M2</v>
          </cell>
        </row>
        <row r="191">
          <cell r="B191" t="str">
            <v>idem item 06.01</v>
          </cell>
          <cell r="C191">
            <v>11.01</v>
          </cell>
        </row>
        <row r="192">
          <cell r="B192" t="str">
            <v>idem item 06.02</v>
          </cell>
          <cell r="C192">
            <v>6.26</v>
          </cell>
        </row>
        <row r="194">
          <cell r="A194" t="e">
            <v>#REF!</v>
          </cell>
          <cell r="B194" t="e">
            <v>#REF!</v>
          </cell>
          <cell r="C194">
            <v>13.879999999999999</v>
          </cell>
          <cell r="D194" t="e">
            <v>#REF!</v>
          </cell>
        </row>
        <row r="195">
          <cell r="B195" t="str">
            <v xml:space="preserve">DIMENSÕES </v>
          </cell>
          <cell r="C195" t="str">
            <v>comprimento (m)</v>
          </cell>
          <cell r="D195" t="str">
            <v>altura (m)</v>
          </cell>
          <cell r="E195" t="str">
            <v>quatidade (um)</v>
          </cell>
          <cell r="F195" t="str">
            <v>área (m²)</v>
          </cell>
        </row>
        <row r="196">
          <cell r="B196" t="str">
            <v>janelas: local 04, 05 e 06</v>
          </cell>
          <cell r="C196">
            <v>1.1499999999999999</v>
          </cell>
          <cell r="D196">
            <v>1.1000000000000001</v>
          </cell>
          <cell r="E196">
            <v>3</v>
          </cell>
          <cell r="F196">
            <v>3.8</v>
          </cell>
        </row>
        <row r="197">
          <cell r="B197" t="str">
            <v>portas</v>
          </cell>
          <cell r="C197">
            <v>0.8</v>
          </cell>
          <cell r="D197">
            <v>2.1</v>
          </cell>
          <cell r="E197">
            <v>6</v>
          </cell>
          <cell r="F197">
            <v>10.08</v>
          </cell>
        </row>
        <row r="199">
          <cell r="A199" t="str">
            <v>06.03</v>
          </cell>
          <cell r="B199" t="str">
            <v>JANELA DE CORRER PARA VIDRO EM ALUMÍNIO ANODIZADO COR NATURAL, LINHA 25, COMPLETA, INCL. PUXADOR COM TRANCA, ALIZAR, CAIXILHO E CONTRAMARCO, EXCLUSIVE VIDRO</v>
          </cell>
          <cell r="C199">
            <v>3.8</v>
          </cell>
          <cell r="D199" t="str">
            <v>M2</v>
          </cell>
        </row>
        <row r="200">
          <cell r="B200" t="str">
            <v xml:space="preserve">DIMENSÕES </v>
          </cell>
          <cell r="C200" t="str">
            <v>comprimento (m)</v>
          </cell>
          <cell r="D200" t="str">
            <v>altura (m)</v>
          </cell>
          <cell r="E200" t="str">
            <v>quatidade (um)</v>
          </cell>
        </row>
        <row r="201">
          <cell r="B201" t="str">
            <v>janelas: local 04, 05 e 06</v>
          </cell>
          <cell r="C201">
            <v>1.1499999999999999</v>
          </cell>
          <cell r="D201">
            <v>1.1000000000000001</v>
          </cell>
          <cell r="E201">
            <v>3</v>
          </cell>
        </row>
        <row r="203">
          <cell r="A203" t="e">
            <v>#REF!</v>
          </cell>
          <cell r="B203" t="e">
            <v>#REF!</v>
          </cell>
          <cell r="C203">
            <v>1.4</v>
          </cell>
          <cell r="D203" t="e">
            <v>#REF!</v>
          </cell>
        </row>
        <row r="204">
          <cell r="B204" t="str">
            <v xml:space="preserve">DIMENSÕES </v>
          </cell>
          <cell r="C204" t="str">
            <v>comprimento (m)</v>
          </cell>
          <cell r="D204" t="str">
            <v>altura (m)</v>
          </cell>
          <cell r="E204" t="str">
            <v>quatidade (um)</v>
          </cell>
        </row>
        <row r="205">
          <cell r="B205" t="str">
            <v>básculas: local 01 e 03</v>
          </cell>
          <cell r="C205">
            <v>1</v>
          </cell>
          <cell r="D205">
            <v>0.7</v>
          </cell>
          <cell r="E205">
            <v>2</v>
          </cell>
        </row>
        <row r="207">
          <cell r="A207" t="str">
            <v>06.04</v>
          </cell>
          <cell r="B207" t="str">
            <v>VIDRO PLANO TRANSPARENTE LISO, COM 4 MM DE ESPESSURA</v>
          </cell>
          <cell r="C207">
            <v>3.8</v>
          </cell>
          <cell r="D207" t="str">
            <v>M2</v>
          </cell>
        </row>
        <row r="208">
          <cell r="B208" t="str">
            <v>DIMENSÕES</v>
          </cell>
          <cell r="C208" t="str">
            <v>área (m²)</v>
          </cell>
        </row>
        <row r="209">
          <cell r="B209" t="str">
            <v>janelas (idem item 06.04)</v>
          </cell>
          <cell r="C209">
            <v>3.8</v>
          </cell>
        </row>
        <row r="212">
          <cell r="A212" t="str">
            <v>06.05</v>
          </cell>
          <cell r="B212" t="str">
            <v>PINTURA COM TINTA ESMALTE SINTÉTICO, MARCAS DE REFERÊNCIA SUVINIL, CORAL OU METALATEX, INCLUSIVE FUNDO BRANCONIVELADOR, EM MADEIRA, A DUAS DEMÃOS</v>
          </cell>
          <cell r="C212">
            <v>8.61</v>
          </cell>
          <cell r="D212" t="str">
            <v>M2</v>
          </cell>
        </row>
        <row r="213">
          <cell r="B213" t="str">
            <v xml:space="preserve">DIMENSÕES </v>
          </cell>
          <cell r="C213" t="str">
            <v>comprimento (m)</v>
          </cell>
          <cell r="D213" t="str">
            <v>altura (m)</v>
          </cell>
          <cell r="E213" t="str">
            <v>quatidade (um)</v>
          </cell>
          <cell r="F213" t="str">
            <v>área (m²)</v>
          </cell>
        </row>
        <row r="214">
          <cell r="B214" t="str">
            <v>P1</v>
          </cell>
          <cell r="C214">
            <v>0.8</v>
          </cell>
          <cell r="D214">
            <v>2.1</v>
          </cell>
          <cell r="E214">
            <v>4</v>
          </cell>
          <cell r="F214">
            <v>6.72</v>
          </cell>
        </row>
        <row r="215">
          <cell r="B215" t="str">
            <v xml:space="preserve">P2 </v>
          </cell>
          <cell r="C215">
            <v>0.9</v>
          </cell>
          <cell r="D215">
            <v>2.1</v>
          </cell>
          <cell r="E215">
            <v>1</v>
          </cell>
          <cell r="F215">
            <v>1.89</v>
          </cell>
        </row>
        <row r="216">
          <cell r="B216" t="str">
            <v>obs: P1 corresponde as portas do local 01, 04, 05, 06.</v>
          </cell>
        </row>
        <row r="217">
          <cell r="B217" t="str">
            <v>obs: P2 corresponde a porta do banheiro</v>
          </cell>
        </row>
        <row r="219">
          <cell r="A219" t="str">
            <v>06.06</v>
          </cell>
          <cell r="B219" t="str">
            <v>KIT DE PORTA DE MADEIRA PARA PINTURA, SEMI-OCA (LEVE OU MÉDIA), PADRÃO MÉDIO, 90X210CM, ESPESSURA DE 3,5CM, ITENS INCLUSOS: DOBRADIÇAS, MONTAGEM E INSTALAÇÃO DO BATENTE, FECHADURA COM EXECUÇÃO DO FURO - FORNECIMENTO E INSTALAÇÃO. AF_08/2015</v>
          </cell>
          <cell r="C219">
            <v>1</v>
          </cell>
          <cell r="D219" t="str">
            <v>UN</v>
          </cell>
        </row>
        <row r="220">
          <cell r="B220" t="str">
            <v>obs: porta para substituir a existente no banheiro</v>
          </cell>
        </row>
        <row r="222">
          <cell r="A222">
            <v>7</v>
          </cell>
          <cell r="B222" t="str">
            <v>ALVENARIA</v>
          </cell>
        </row>
        <row r="223">
          <cell r="A223" t="str">
            <v>07.01</v>
          </cell>
          <cell r="B223" t="str">
            <v>ALVENARIA DE BLOCOS CERÂMICOS 10 FUROS 10X20X20CM, ASSENTADOS C/ARGAMASSA DE CIMENTO, CAL HIDRATADA CH1 E AREIA TRAÇO 1:0,5:8, ESP. DAS JUNTAS 12MM E ESP. DAS PAREDES S/REVESTIMENTO, 10CM (BLOCO COMPRADO NA FÁBRICA, POSTO OBRA)</v>
          </cell>
          <cell r="C223">
            <v>57.787999999999997</v>
          </cell>
          <cell r="D223" t="str">
            <v>M2</v>
          </cell>
        </row>
        <row r="224">
          <cell r="B224" t="str">
            <v>obs: alvenaria destinada ao fechamento das básculas existentes, devido a baixa altura. Idem item 03.01</v>
          </cell>
        </row>
        <row r="226">
          <cell r="A226">
            <v>8</v>
          </cell>
          <cell r="B226" t="str">
            <v>APARELHOS HIDROSSANITÁRIOS</v>
          </cell>
        </row>
        <row r="227">
          <cell r="A227" t="str">
            <v>08.01</v>
          </cell>
          <cell r="B227" t="str">
            <v>VASO SANITÁRIO PADRÃO POPULAR COMPLETO COM ACESSÓRIOS PARA LIGAÇÃO, MARCAS DE REFERÊNCIA DECA, CELITE OU IDEAL STANDARD, INCLUSIVE ASSENTO PLÁSTICO</v>
          </cell>
          <cell r="C227">
            <v>1</v>
          </cell>
          <cell r="D227" t="str">
            <v>UNID</v>
          </cell>
        </row>
        <row r="228">
          <cell r="B228" t="str">
            <v>obs: 1 unidade para o banheiro</v>
          </cell>
        </row>
        <row r="230">
          <cell r="A230" t="str">
            <v>08.02</v>
          </cell>
          <cell r="B230" t="str">
            <v>CHUVEIRO ELÉTRICO TIPO DUCHA LORENZET OU CORONA</v>
          </cell>
          <cell r="C230">
            <v>1</v>
          </cell>
          <cell r="D230" t="str">
            <v>UNID</v>
          </cell>
        </row>
        <row r="231">
          <cell r="B231" t="str">
            <v>obs: 1 unidade para o banheiro</v>
          </cell>
        </row>
        <row r="233">
          <cell r="A233" t="str">
            <v>08.03</v>
          </cell>
          <cell r="B233" t="str">
            <v>LAVATÓRIO DE LOUÇA BRANCA, PADRÃO POPULAR, MARCAS DE REFERÊNCIA DECA, CELITE OU IDEAL STANDARD, INCLUSIVE ACESSÓRIOS EM PVC, EXCETO TORNEIRA</v>
          </cell>
          <cell r="C233">
            <v>2</v>
          </cell>
          <cell r="D233" t="str">
            <v>UNID</v>
          </cell>
        </row>
        <row r="234">
          <cell r="B234" t="str">
            <v>obs: 1 unidade para o banheiro</v>
          </cell>
        </row>
        <row r="236">
          <cell r="A236" t="str">
            <v>08.04</v>
          </cell>
          <cell r="B236" t="str">
            <v>TORNEIRA PRESSÃO CROMADA DIÂM. 1/2" PARA LAVATÓRIO, MARCAS DE REFERÊNCIA FABRIMAR, DECA OU DOCOL</v>
          </cell>
          <cell r="C236">
            <v>2</v>
          </cell>
          <cell r="D236" t="str">
            <v>UNID</v>
          </cell>
        </row>
        <row r="237">
          <cell r="B237" t="str">
            <v>obs: 1 unidade para o banheiro</v>
          </cell>
        </row>
        <row r="239">
          <cell r="A239" t="str">
            <v>08.05</v>
          </cell>
          <cell r="B239" t="str">
            <v>TORNEIRA PRESSÃO CROMADA DIAM. 1/2" PARA PIA, MARCAS DE REFERÊNCIA FABRIMAR, DECA OU DOCOL</v>
          </cell>
          <cell r="C239">
            <v>2</v>
          </cell>
          <cell r="D239" t="str">
            <v>UNID</v>
          </cell>
        </row>
        <row r="240">
          <cell r="B240" t="str">
            <v xml:space="preserve">obs: 1 unidade para pia da copa, e 1 unidade para pia do consultório odontológico </v>
          </cell>
        </row>
        <row r="242">
          <cell r="A242" t="str">
            <v>08.06</v>
          </cell>
          <cell r="B242" t="str">
            <v xml:space="preserve">BACIA SIFONADA DE LOUÇA BRANCA PARA PORTADORES DE NECESSIDADES ESPECIAIS, VOGUE PLUS CONFORTO - LINHA CONFORTO, MOD P51, INCL. ASSENTO COM ABERTURA FRONTAL, REF.AP52,MARCA DE REF. DECA OU EQUIVALENTE </v>
          </cell>
          <cell r="C242">
            <v>1</v>
          </cell>
          <cell r="D242" t="str">
            <v>UNID</v>
          </cell>
        </row>
        <row r="244">
          <cell r="A244" t="str">
            <v>08.07</v>
          </cell>
          <cell r="B244" t="str">
            <v>BARRA DE APOIO RETA, EM ACO INOX POLIDO, COMPRIMENTO 80CM, DIAMETRO MINIMO 3 CM</v>
          </cell>
          <cell r="C244">
            <v>2</v>
          </cell>
          <cell r="D244" t="str">
            <v>UNID</v>
          </cell>
        </row>
        <row r="246">
          <cell r="A246" t="str">
            <v>08.08</v>
          </cell>
          <cell r="B246" t="str">
            <v>PONTO DE ÁGUA FRIA</v>
          </cell>
          <cell r="C246">
            <v>3</v>
          </cell>
          <cell r="D246" t="str">
            <v>UNID</v>
          </cell>
        </row>
        <row r="248">
          <cell r="A248" t="str">
            <v>08.09</v>
          </cell>
          <cell r="B248" t="str">
            <v>RALO SIFONADO EM PVC 100X100MM, COM GRELHA PVC</v>
          </cell>
          <cell r="C248">
            <v>2</v>
          </cell>
          <cell r="D248" t="str">
            <v>UNID</v>
          </cell>
        </row>
        <row r="250">
          <cell r="A250" t="str">
            <v>08.10</v>
          </cell>
          <cell r="B250" t="str">
            <v>PAPELEIRA DE PAREDE EM METAL CROMADO SEM TAMPA, INCLUSO FIXAÇÃO. AF_10/2016</v>
          </cell>
          <cell r="C250">
            <v>2</v>
          </cell>
          <cell r="D250" t="str">
            <v>UNID</v>
          </cell>
        </row>
        <row r="252">
          <cell r="A252">
            <v>9</v>
          </cell>
          <cell r="B252" t="str">
            <v>PONTOS ELÉTRICOS</v>
          </cell>
        </row>
        <row r="253">
          <cell r="A253" t="str">
            <v>09.01</v>
          </cell>
          <cell r="B253" t="str">
            <v>TOMADA PADRÃO BRASILEIRO LINHA BRANCA, NBR 14136 3 POLOS 10A/250V, COM PLACA 4X2"</v>
          </cell>
          <cell r="C253">
            <v>6</v>
          </cell>
          <cell r="D253" t="str">
            <v>UNID</v>
          </cell>
        </row>
        <row r="254">
          <cell r="C254" t="str">
            <v>unidades</v>
          </cell>
        </row>
        <row r="255">
          <cell r="B255" t="str">
            <v>local 2</v>
          </cell>
          <cell r="C255">
            <v>2</v>
          </cell>
        </row>
        <row r="256">
          <cell r="B256" t="str">
            <v xml:space="preserve">local 4 </v>
          </cell>
          <cell r="C256">
            <v>1</v>
          </cell>
        </row>
        <row r="257">
          <cell r="B257" t="str">
            <v>local 5</v>
          </cell>
          <cell r="C257">
            <v>1</v>
          </cell>
        </row>
        <row r="258">
          <cell r="B258" t="str">
            <v xml:space="preserve">local 6 </v>
          </cell>
          <cell r="C258">
            <v>2</v>
          </cell>
        </row>
        <row r="259">
          <cell r="B259" t="str">
            <v>obs: quantidade definida a partir de levantamento em local, substituindo as existentes devido ao estado que se encontram.</v>
          </cell>
        </row>
        <row r="261">
          <cell r="A261" t="str">
            <v>09.02</v>
          </cell>
          <cell r="B261" t="str">
            <v>INTERRUPTOR DE UMA TECLA SIMPLES 10A/250V E UMA TOMADA 2 POLOS 10A/250V, PADRÃO BRASILEIRO, NBR 14136, LINHA BRANCA, COM PLACA 4X2"</v>
          </cell>
          <cell r="C261">
            <v>6</v>
          </cell>
          <cell r="D261" t="str">
            <v>UNID</v>
          </cell>
        </row>
        <row r="262">
          <cell r="C262" t="str">
            <v>unidades</v>
          </cell>
        </row>
        <row r="263">
          <cell r="B263" t="str">
            <v>local 1</v>
          </cell>
          <cell r="C263">
            <v>1</v>
          </cell>
        </row>
        <row r="264">
          <cell r="B264" t="str">
            <v>local 2</v>
          </cell>
          <cell r="C264">
            <v>1</v>
          </cell>
        </row>
        <row r="265">
          <cell r="B265" t="str">
            <v>local 3</v>
          </cell>
          <cell r="C265">
            <v>1</v>
          </cell>
        </row>
        <row r="266">
          <cell r="B266" t="str">
            <v xml:space="preserve">local 4 </v>
          </cell>
          <cell r="C266">
            <v>1</v>
          </cell>
        </row>
        <row r="267">
          <cell r="B267" t="str">
            <v>local 5</v>
          </cell>
          <cell r="C267">
            <v>1</v>
          </cell>
        </row>
        <row r="268">
          <cell r="B268" t="str">
            <v xml:space="preserve">local 6 </v>
          </cell>
          <cell r="C268">
            <v>1</v>
          </cell>
        </row>
        <row r="269">
          <cell r="B269" t="str">
            <v>obs: quantidade definida a partir de levantamento em local, substituindo as existentes devido ao estado que se encontram.</v>
          </cell>
        </row>
        <row r="271">
          <cell r="A271" t="str">
            <v>09.03</v>
          </cell>
          <cell r="B271" t="str">
            <v>ESPELHO PARA CAIXA ESTAMPADA 4 X 2"</v>
          </cell>
          <cell r="C271">
            <v>2</v>
          </cell>
          <cell r="D271" t="str">
            <v>UNID</v>
          </cell>
        </row>
        <row r="272">
          <cell r="C272" t="str">
            <v>unidades</v>
          </cell>
        </row>
        <row r="273">
          <cell r="B273" t="str">
            <v>local 4</v>
          </cell>
          <cell r="C273">
            <v>2</v>
          </cell>
        </row>
        <row r="274">
          <cell r="B274" t="str">
            <v>obs: quantidade definida a partir de levantamento em local, substituindo as existentes devido ao estado que se encontram.</v>
          </cell>
        </row>
        <row r="276">
          <cell r="A276" t="str">
            <v>09.04</v>
          </cell>
          <cell r="B276" t="str">
            <v>LUMINÁRIA TIPO GLOBO DE PLÁSTICO 9X4", INCLUSIVE PLAFONIER</v>
          </cell>
          <cell r="C276">
            <v>4</v>
          </cell>
          <cell r="D276" t="str">
            <v>UNID</v>
          </cell>
        </row>
        <row r="277">
          <cell r="B277" t="str">
            <v>BANHO 01 E 02, HALL E COZINHA</v>
          </cell>
        </row>
        <row r="279">
          <cell r="A279" t="str">
            <v>09.05</v>
          </cell>
          <cell r="B279" t="str">
            <v>LUMINÁRIA P/ TRÊS LÂMPADAS FLUORESCENTES 40W, COMPLETA, COM REATOR DUPLO-127V PARTIDA RÁPIDA E ALTO FATOR DE POTÊNCIA,SOQUETE ANTIVIBRATÓRIO E LÂMPADA FLUORESCENTE 40W-127V</v>
          </cell>
          <cell r="C279">
            <v>3</v>
          </cell>
          <cell r="D279" t="str">
            <v>UNID</v>
          </cell>
        </row>
        <row r="280">
          <cell r="B280" t="str">
            <v>SALA 01, 02, RACEPÇÃO</v>
          </cell>
        </row>
        <row r="282">
          <cell r="A282">
            <v>10</v>
          </cell>
          <cell r="B282" t="str">
            <v>LIMPEZA</v>
          </cell>
        </row>
        <row r="284">
          <cell r="A284" t="str">
            <v>10.01</v>
          </cell>
          <cell r="B284" t="str">
            <v>LIMPEZA FINAL DA OBRA</v>
          </cell>
          <cell r="C284">
            <v>48.44</v>
          </cell>
          <cell r="D284" t="str">
            <v>M2</v>
          </cell>
        </row>
        <row r="285">
          <cell r="B285" t="str">
            <v>DIMENSÕES (de acordo com projeto)</v>
          </cell>
          <cell r="C285" t="str">
            <v>comprimento (m)</v>
          </cell>
          <cell r="D285" t="str">
            <v>largura (m)</v>
          </cell>
        </row>
        <row r="286">
          <cell r="C286">
            <v>8.65</v>
          </cell>
          <cell r="D286">
            <v>5.6</v>
          </cell>
        </row>
        <row r="293">
          <cell r="C293" t="str">
            <v>Alex Nali Ferreira</v>
          </cell>
        </row>
        <row r="294">
          <cell r="C294" t="str">
            <v>Engenheiro Civil</v>
          </cell>
        </row>
        <row r="295">
          <cell r="C295" t="str">
            <v>CREA-ES 039390/D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CALCULO RE-BAR"/>
      <sheetName val="COMPOSIÇÃO"/>
      <sheetName val="tab_iopes_2017_09_servicos"/>
      <sheetName val="BDI"/>
      <sheetName val="ENCARGOS SOCIAIS"/>
    </sheetNames>
    <sheetDataSet>
      <sheetData sheetId="0">
        <row r="6">
          <cell r="B6">
            <v>1.1903999999999999</v>
          </cell>
        </row>
        <row r="7">
          <cell r="B7">
            <v>0.25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1:J99"/>
  <sheetViews>
    <sheetView tabSelected="1" view="pageBreakPreview" topLeftCell="A6" zoomScaleNormal="100" zoomScaleSheetLayoutView="100" workbookViewId="0">
      <selection activeCell="F22" sqref="F22"/>
    </sheetView>
  </sheetViews>
  <sheetFormatPr defaultRowHeight="12.75" x14ac:dyDescent="0.2"/>
  <cols>
    <col min="1" max="1" width="5.5703125" style="1" bestFit="1" customWidth="1"/>
    <col min="2" max="2" width="13.85546875" style="1" bestFit="1" customWidth="1"/>
    <col min="3" max="3" width="8.42578125" style="1" bestFit="1" customWidth="1"/>
    <col min="4" max="4" width="70.140625" style="1" customWidth="1"/>
    <col min="5" max="5" width="5.7109375" style="1" customWidth="1"/>
    <col min="6" max="6" width="8" style="1" bestFit="1" customWidth="1"/>
    <col min="7" max="10" width="13.85546875" style="1" customWidth="1"/>
    <col min="11" max="16384" width="9.140625" style="1"/>
  </cols>
  <sheetData>
    <row r="1" spans="1:10" ht="12.75" customHeight="1" x14ac:dyDescent="0.2">
      <c r="A1" s="117" t="s">
        <v>0</v>
      </c>
      <c r="B1" s="118"/>
      <c r="C1" s="118"/>
      <c r="D1" s="118"/>
      <c r="E1" s="118"/>
      <c r="F1" s="118"/>
      <c r="G1" s="118"/>
      <c r="H1" s="119"/>
      <c r="I1" s="120"/>
      <c r="J1" s="121"/>
    </row>
    <row r="2" spans="1:10" ht="13.5" customHeight="1" thickBot="1" x14ac:dyDescent="0.25">
      <c r="A2" s="122"/>
      <c r="B2" s="123"/>
      <c r="C2" s="123"/>
      <c r="D2" s="123"/>
      <c r="E2" s="123"/>
      <c r="F2" s="123"/>
      <c r="G2" s="123"/>
      <c r="H2" s="124"/>
      <c r="I2" s="125"/>
      <c r="J2" s="126"/>
    </row>
    <row r="3" spans="1:10" ht="15" x14ac:dyDescent="0.2">
      <c r="A3" s="127" t="s">
        <v>1</v>
      </c>
      <c r="B3" s="128"/>
      <c r="C3" s="128"/>
      <c r="D3" s="128"/>
      <c r="E3" s="128"/>
      <c r="F3" s="128"/>
      <c r="G3" s="128"/>
      <c r="H3" s="129"/>
      <c r="I3" s="125"/>
      <c r="J3" s="126"/>
    </row>
    <row r="4" spans="1:10" ht="15" x14ac:dyDescent="0.2">
      <c r="A4" s="127" t="s">
        <v>2</v>
      </c>
      <c r="B4" s="128"/>
      <c r="C4" s="128"/>
      <c r="D4" s="128"/>
      <c r="E4" s="128"/>
      <c r="F4" s="128"/>
      <c r="G4" s="128"/>
      <c r="H4" s="129"/>
      <c r="I4" s="125"/>
      <c r="J4" s="126"/>
    </row>
    <row r="5" spans="1:10" ht="15" x14ac:dyDescent="0.2">
      <c r="A5" s="127" t="s">
        <v>3</v>
      </c>
      <c r="B5" s="128"/>
      <c r="C5" s="128"/>
      <c r="D5" s="128"/>
      <c r="E5" s="128"/>
      <c r="F5" s="128"/>
      <c r="G5" s="128"/>
      <c r="H5" s="129"/>
      <c r="I5" s="125"/>
      <c r="J5" s="126"/>
    </row>
    <row r="6" spans="1:10" ht="13.5" thickBot="1" x14ac:dyDescent="0.25">
      <c r="A6" s="130"/>
      <c r="B6" s="131"/>
      <c r="C6" s="131"/>
      <c r="D6" s="131"/>
      <c r="E6" s="131"/>
      <c r="F6" s="131"/>
      <c r="G6" s="131"/>
      <c r="H6" s="132"/>
      <c r="I6" s="125"/>
      <c r="J6" s="126"/>
    </row>
    <row r="7" spans="1:10" ht="16.5" thickBot="1" x14ac:dyDescent="0.25">
      <c r="A7" s="133" t="s">
        <v>4</v>
      </c>
      <c r="B7" s="134"/>
      <c r="C7" s="134"/>
      <c r="D7" s="134"/>
      <c r="E7" s="134"/>
      <c r="F7" s="134"/>
      <c r="G7" s="134"/>
      <c r="H7" s="134"/>
      <c r="I7" s="134"/>
      <c r="J7" s="135"/>
    </row>
    <row r="8" spans="1:10" x14ac:dyDescent="0.2">
      <c r="A8" s="136"/>
      <c r="B8" s="137"/>
      <c r="C8" s="137"/>
      <c r="D8" s="137"/>
      <c r="E8" s="137"/>
      <c r="F8" s="137"/>
      <c r="G8" s="137"/>
      <c r="H8" s="137"/>
      <c r="I8" s="137"/>
      <c r="J8" s="137"/>
    </row>
    <row r="9" spans="1:10" x14ac:dyDescent="0.2">
      <c r="A9" s="138" t="s">
        <v>5</v>
      </c>
      <c r="B9" s="139"/>
      <c r="C9" s="140" t="s">
        <v>6</v>
      </c>
      <c r="D9" s="140"/>
      <c r="E9" s="140"/>
      <c r="F9" s="140"/>
      <c r="G9" s="140"/>
      <c r="H9" s="140"/>
      <c r="I9" s="140"/>
      <c r="J9" s="140"/>
    </row>
    <row r="10" spans="1:10" x14ac:dyDescent="0.2">
      <c r="A10" s="138" t="s">
        <v>7</v>
      </c>
      <c r="B10" s="139"/>
      <c r="C10" s="140" t="s">
        <v>8</v>
      </c>
      <c r="D10" s="140"/>
      <c r="E10" s="140"/>
      <c r="F10" s="140"/>
      <c r="G10" s="140"/>
      <c r="H10" s="140"/>
      <c r="I10" s="140"/>
      <c r="J10" s="140"/>
    </row>
    <row r="11" spans="1:10" x14ac:dyDescent="0.2">
      <c r="A11" s="138" t="s">
        <v>9</v>
      </c>
      <c r="B11" s="139"/>
      <c r="C11" s="141" t="s">
        <v>10</v>
      </c>
      <c r="D11" s="141"/>
      <c r="E11" s="141"/>
      <c r="F11" s="141"/>
      <c r="G11" s="141"/>
      <c r="H11" s="141"/>
      <c r="I11" s="141"/>
      <c r="J11" s="141"/>
    </row>
    <row r="12" spans="1:10" x14ac:dyDescent="0.2">
      <c r="A12" s="138" t="s">
        <v>11</v>
      </c>
      <c r="B12" s="139"/>
      <c r="C12" s="142">
        <v>43739</v>
      </c>
      <c r="D12" s="142"/>
      <c r="E12" s="142"/>
      <c r="F12" s="142"/>
      <c r="G12" s="142"/>
      <c r="H12" s="142"/>
      <c r="I12" s="142"/>
      <c r="J12" s="142"/>
    </row>
    <row r="13" spans="1:10" x14ac:dyDescent="0.2">
      <c r="A13" s="138" t="s">
        <v>12</v>
      </c>
      <c r="B13" s="139"/>
      <c r="C13" s="143" t="s">
        <v>13</v>
      </c>
      <c r="D13" s="143"/>
      <c r="E13" s="143"/>
      <c r="F13" s="143"/>
      <c r="G13" s="143"/>
      <c r="H13" s="143"/>
      <c r="I13" s="143"/>
      <c r="J13" s="143"/>
    </row>
    <row r="14" spans="1:10" x14ac:dyDescent="0.2">
      <c r="A14" s="138" t="s">
        <v>14</v>
      </c>
      <c r="B14" s="139"/>
      <c r="C14" s="144">
        <v>0.2661</v>
      </c>
      <c r="D14" s="144"/>
      <c r="E14" s="144"/>
      <c r="F14" s="144"/>
      <c r="G14" s="144"/>
      <c r="H14" s="144"/>
      <c r="I14" s="144"/>
      <c r="J14" s="144"/>
    </row>
    <row r="15" spans="1:10" x14ac:dyDescent="0.2">
      <c r="A15" s="138" t="s">
        <v>15</v>
      </c>
      <c r="B15" s="139"/>
      <c r="C15" s="144" t="s">
        <v>16</v>
      </c>
      <c r="D15" s="144"/>
      <c r="E15" s="144"/>
      <c r="F15" s="144"/>
      <c r="G15" s="144"/>
      <c r="H15" s="144"/>
      <c r="I15" s="144"/>
      <c r="J15" s="144"/>
    </row>
    <row r="16" spans="1:10" x14ac:dyDescent="0.2">
      <c r="A16" s="138" t="s">
        <v>17</v>
      </c>
      <c r="B16" s="139"/>
      <c r="C16" s="143" t="s">
        <v>18</v>
      </c>
      <c r="D16" s="143"/>
      <c r="E16" s="143"/>
      <c r="F16" s="143"/>
      <c r="G16" s="143"/>
      <c r="H16" s="143"/>
      <c r="I16" s="143"/>
      <c r="J16" s="143"/>
    </row>
    <row r="17" spans="1:10" ht="13.5" thickBot="1" x14ac:dyDescent="0.25">
      <c r="A17" s="145"/>
      <c r="B17" s="146"/>
      <c r="C17" s="146"/>
      <c r="D17" s="146"/>
      <c r="E17" s="146"/>
      <c r="F17" s="146"/>
      <c r="G17" s="146"/>
      <c r="H17" s="146"/>
      <c r="I17" s="146"/>
      <c r="J17" s="146"/>
    </row>
    <row r="18" spans="1:10" x14ac:dyDescent="0.2">
      <c r="A18" s="3" t="s">
        <v>19</v>
      </c>
      <c r="B18" s="4" t="s">
        <v>20</v>
      </c>
      <c r="C18" s="4" t="s">
        <v>21</v>
      </c>
      <c r="D18" s="5" t="s">
        <v>22</v>
      </c>
      <c r="E18" s="6" t="s">
        <v>23</v>
      </c>
      <c r="F18" s="7"/>
      <c r="G18" s="8"/>
      <c r="H18" s="7"/>
      <c r="I18" s="62" t="s">
        <v>184</v>
      </c>
      <c r="J18" s="63"/>
    </row>
    <row r="19" spans="1:10" x14ac:dyDescent="0.2">
      <c r="A19" s="9"/>
      <c r="B19" s="10"/>
      <c r="C19" s="10"/>
      <c r="D19" s="11"/>
      <c r="E19" s="12" t="s">
        <v>24</v>
      </c>
      <c r="F19" s="13" t="s">
        <v>25</v>
      </c>
      <c r="G19" s="14" t="s">
        <v>26</v>
      </c>
      <c r="H19" s="78" t="s">
        <v>27</v>
      </c>
      <c r="I19" s="64" t="s">
        <v>185</v>
      </c>
      <c r="J19" s="65" t="s">
        <v>27</v>
      </c>
    </row>
    <row r="20" spans="1:10" x14ac:dyDescent="0.2">
      <c r="A20" s="9"/>
      <c r="B20" s="15"/>
      <c r="C20" s="15"/>
      <c r="D20" s="11"/>
      <c r="E20" s="15"/>
      <c r="F20" s="16"/>
      <c r="G20" s="17" t="s">
        <v>28</v>
      </c>
      <c r="H20" s="79"/>
      <c r="I20" s="66"/>
      <c r="J20" s="67"/>
    </row>
    <row r="21" spans="1:10" x14ac:dyDescent="0.2">
      <c r="A21" s="18">
        <v>1</v>
      </c>
      <c r="B21" s="19"/>
      <c r="C21" s="20"/>
      <c r="D21" s="21" t="s">
        <v>29</v>
      </c>
      <c r="E21" s="19"/>
      <c r="F21" s="20"/>
      <c r="G21" s="22"/>
      <c r="H21" s="74"/>
      <c r="I21" s="68"/>
      <c r="J21" s="69"/>
    </row>
    <row r="22" spans="1:10" x14ac:dyDescent="0.2">
      <c r="A22" s="23" t="s">
        <v>30</v>
      </c>
      <c r="B22" s="24" t="s">
        <v>31</v>
      </c>
      <c r="C22" s="24">
        <v>20305</v>
      </c>
      <c r="D22" s="25" t="s">
        <v>32</v>
      </c>
      <c r="E22" s="24" t="s">
        <v>33</v>
      </c>
      <c r="F22" s="26">
        <v>2.5</v>
      </c>
      <c r="G22" s="27">
        <v>237.93</v>
      </c>
      <c r="H22" s="72">
        <v>594.83000000000004</v>
      </c>
      <c r="I22" s="70"/>
      <c r="J22" s="71">
        <f>IF($I22&gt;$G22,"NÃO ATENDE",ROUND($I22*$F22,2))</f>
        <v>0</v>
      </c>
    </row>
    <row r="23" spans="1:10" ht="25.5" x14ac:dyDescent="0.2">
      <c r="A23" s="23" t="s">
        <v>34</v>
      </c>
      <c r="B23" s="24" t="s">
        <v>31</v>
      </c>
      <c r="C23" s="24">
        <v>20346</v>
      </c>
      <c r="D23" s="25" t="s">
        <v>35</v>
      </c>
      <c r="E23" s="89" t="s">
        <v>36</v>
      </c>
      <c r="F23" s="90">
        <v>12</v>
      </c>
      <c r="G23" s="91">
        <v>8.65</v>
      </c>
      <c r="H23" s="72">
        <v>103.8</v>
      </c>
      <c r="I23" s="108"/>
      <c r="J23" s="71">
        <f>IF($I23&gt;$G23,"NÃO ATENDE",ROUND($I23*$F23,2))</f>
        <v>0</v>
      </c>
    </row>
    <row r="24" spans="1:10" x14ac:dyDescent="0.2">
      <c r="A24" s="28" t="s">
        <v>37</v>
      </c>
      <c r="B24" s="24"/>
      <c r="C24" s="24"/>
      <c r="D24" s="87" t="s">
        <v>38</v>
      </c>
      <c r="E24" s="100"/>
      <c r="F24" s="101"/>
      <c r="G24" s="102"/>
      <c r="H24" s="88">
        <v>698.63</v>
      </c>
      <c r="I24" s="80"/>
      <c r="J24" s="106">
        <f>SUM(J22:J23)</f>
        <v>0</v>
      </c>
    </row>
    <row r="25" spans="1:10" x14ac:dyDescent="0.2">
      <c r="A25" s="18">
        <v>2</v>
      </c>
      <c r="B25" s="19"/>
      <c r="C25" s="20"/>
      <c r="D25" s="21" t="s">
        <v>39</v>
      </c>
      <c r="E25" s="105"/>
      <c r="F25" s="103"/>
      <c r="G25" s="104"/>
      <c r="H25" s="74"/>
      <c r="I25" s="84"/>
      <c r="J25" s="85"/>
    </row>
    <row r="26" spans="1:10" ht="12.75" customHeight="1" x14ac:dyDescent="0.2">
      <c r="A26" s="30" t="s">
        <v>40</v>
      </c>
      <c r="B26" s="24" t="s">
        <v>31</v>
      </c>
      <c r="C26" s="24">
        <v>10256</v>
      </c>
      <c r="D26" s="25" t="s">
        <v>41</v>
      </c>
      <c r="E26" s="24" t="s">
        <v>42</v>
      </c>
      <c r="F26" s="26">
        <v>39.270000000000003</v>
      </c>
      <c r="G26" s="27">
        <v>6.2</v>
      </c>
      <c r="H26" s="72">
        <v>243.47</v>
      </c>
      <c r="I26" s="108"/>
      <c r="J26" s="71">
        <f t="shared" ref="J26:J35" si="0">IF($I26&gt;$G26,"NÃO ATENDE",ROUND($I26*$F26,2))</f>
        <v>0</v>
      </c>
    </row>
    <row r="27" spans="1:10" ht="25.5" x14ac:dyDescent="0.2">
      <c r="A27" s="30" t="s">
        <v>43</v>
      </c>
      <c r="B27" s="24" t="s">
        <v>44</v>
      </c>
      <c r="C27" s="24">
        <v>97647</v>
      </c>
      <c r="D27" s="25" t="s">
        <v>45</v>
      </c>
      <c r="E27" s="24" t="s">
        <v>42</v>
      </c>
      <c r="F27" s="26">
        <v>13.86</v>
      </c>
      <c r="G27" s="27">
        <v>2.89</v>
      </c>
      <c r="H27" s="72">
        <v>40.06</v>
      </c>
      <c r="I27" s="108"/>
      <c r="J27" s="71">
        <f t="shared" si="0"/>
        <v>0</v>
      </c>
    </row>
    <row r="28" spans="1:10" ht="25.5" x14ac:dyDescent="0.2">
      <c r="A28" s="30" t="s">
        <v>46</v>
      </c>
      <c r="B28" s="24" t="s">
        <v>44</v>
      </c>
      <c r="C28" s="24">
        <v>97633</v>
      </c>
      <c r="D28" s="31" t="s">
        <v>47</v>
      </c>
      <c r="E28" s="24" t="s">
        <v>42</v>
      </c>
      <c r="F28" s="26">
        <v>91.1</v>
      </c>
      <c r="G28" s="27">
        <v>49.99</v>
      </c>
      <c r="H28" s="72">
        <v>4554.09</v>
      </c>
      <c r="I28" s="108"/>
      <c r="J28" s="71">
        <f t="shared" si="0"/>
        <v>0</v>
      </c>
    </row>
    <row r="29" spans="1:10" x14ac:dyDescent="0.2">
      <c r="A29" s="30" t="s">
        <v>48</v>
      </c>
      <c r="B29" s="24" t="s">
        <v>31</v>
      </c>
      <c r="C29" s="24">
        <v>10202</v>
      </c>
      <c r="D29" s="31" t="s">
        <v>49</v>
      </c>
      <c r="E29" s="24" t="s">
        <v>42</v>
      </c>
      <c r="F29" s="26">
        <v>33.01</v>
      </c>
      <c r="G29" s="27">
        <v>11.36</v>
      </c>
      <c r="H29" s="72">
        <v>374.99</v>
      </c>
      <c r="I29" s="108"/>
      <c r="J29" s="71">
        <f t="shared" si="0"/>
        <v>0</v>
      </c>
    </row>
    <row r="30" spans="1:10" x14ac:dyDescent="0.2">
      <c r="A30" s="30" t="s">
        <v>50</v>
      </c>
      <c r="B30" s="24" t="s">
        <v>31</v>
      </c>
      <c r="C30" s="24">
        <v>10209</v>
      </c>
      <c r="D30" s="31" t="s">
        <v>51</v>
      </c>
      <c r="E30" s="24" t="s">
        <v>52</v>
      </c>
      <c r="F30" s="26">
        <v>1.44</v>
      </c>
      <c r="G30" s="27">
        <v>48.67</v>
      </c>
      <c r="H30" s="72">
        <v>70.08</v>
      </c>
      <c r="I30" s="108"/>
      <c r="J30" s="71">
        <f t="shared" si="0"/>
        <v>0</v>
      </c>
    </row>
    <row r="31" spans="1:10" ht="12.75" customHeight="1" x14ac:dyDescent="0.2">
      <c r="A31" s="30" t="s">
        <v>53</v>
      </c>
      <c r="B31" s="24" t="s">
        <v>31</v>
      </c>
      <c r="C31" s="24">
        <v>10223</v>
      </c>
      <c r="D31" s="31" t="s">
        <v>54</v>
      </c>
      <c r="E31" s="24" t="s">
        <v>24</v>
      </c>
      <c r="F31" s="26">
        <v>2</v>
      </c>
      <c r="G31" s="27">
        <v>16.850000000000001</v>
      </c>
      <c r="H31" s="72">
        <v>33.700000000000003</v>
      </c>
      <c r="I31" s="108"/>
      <c r="J31" s="71">
        <f t="shared" si="0"/>
        <v>0</v>
      </c>
    </row>
    <row r="32" spans="1:10" x14ac:dyDescent="0.2">
      <c r="A32" s="30" t="s">
        <v>55</v>
      </c>
      <c r="B32" s="24" t="s">
        <v>31</v>
      </c>
      <c r="C32" s="24">
        <v>10325</v>
      </c>
      <c r="D32" s="31" t="s">
        <v>56</v>
      </c>
      <c r="E32" s="24" t="s">
        <v>42</v>
      </c>
      <c r="F32" s="26">
        <v>13.86</v>
      </c>
      <c r="G32" s="27">
        <v>23.84</v>
      </c>
      <c r="H32" s="72">
        <v>330.42</v>
      </c>
      <c r="I32" s="108"/>
      <c r="J32" s="71">
        <f t="shared" si="0"/>
        <v>0</v>
      </c>
    </row>
    <row r="33" spans="1:10" x14ac:dyDescent="0.2">
      <c r="A33" s="30" t="s">
        <v>57</v>
      </c>
      <c r="B33" s="24" t="s">
        <v>31</v>
      </c>
      <c r="C33" s="24">
        <v>10201</v>
      </c>
      <c r="D33" s="32" t="s">
        <v>58</v>
      </c>
      <c r="E33" s="24" t="s">
        <v>42</v>
      </c>
      <c r="F33" s="26">
        <v>11.25</v>
      </c>
      <c r="G33" s="27">
        <v>21.1</v>
      </c>
      <c r="H33" s="72">
        <v>237.38</v>
      </c>
      <c r="I33" s="108"/>
      <c r="J33" s="71">
        <f t="shared" si="0"/>
        <v>0</v>
      </c>
    </row>
    <row r="34" spans="1:10" ht="14.25" customHeight="1" x14ac:dyDescent="0.2">
      <c r="A34" s="30" t="s">
        <v>59</v>
      </c>
      <c r="B34" s="24" t="s">
        <v>31</v>
      </c>
      <c r="C34" s="24">
        <v>10214</v>
      </c>
      <c r="D34" s="32" t="s">
        <v>60</v>
      </c>
      <c r="E34" s="24" t="s">
        <v>42</v>
      </c>
      <c r="F34" s="26">
        <v>11.25</v>
      </c>
      <c r="G34" s="27">
        <v>12.98</v>
      </c>
      <c r="H34" s="72">
        <v>146.03</v>
      </c>
      <c r="I34" s="108"/>
      <c r="J34" s="71">
        <f t="shared" si="0"/>
        <v>0</v>
      </c>
    </row>
    <row r="35" spans="1:10" ht="14.25" customHeight="1" x14ac:dyDescent="0.2">
      <c r="A35" s="30" t="s">
        <v>61</v>
      </c>
      <c r="B35" s="24" t="s">
        <v>31</v>
      </c>
      <c r="C35" s="24">
        <v>10208</v>
      </c>
      <c r="D35" s="25" t="s">
        <v>62</v>
      </c>
      <c r="E35" s="89" t="s">
        <v>42</v>
      </c>
      <c r="F35" s="90">
        <v>4.5</v>
      </c>
      <c r="G35" s="91">
        <v>8.1199999999999992</v>
      </c>
      <c r="H35" s="72">
        <v>36.54</v>
      </c>
      <c r="I35" s="108"/>
      <c r="J35" s="71">
        <f t="shared" si="0"/>
        <v>0</v>
      </c>
    </row>
    <row r="36" spans="1:10" x14ac:dyDescent="0.2">
      <c r="A36" s="28" t="s">
        <v>63</v>
      </c>
      <c r="B36" s="24"/>
      <c r="C36" s="24"/>
      <c r="D36" s="87" t="s">
        <v>64</v>
      </c>
      <c r="E36" s="100"/>
      <c r="F36" s="101"/>
      <c r="G36" s="102"/>
      <c r="H36" s="88">
        <v>6066.7599999999993</v>
      </c>
      <c r="I36" s="80"/>
      <c r="J36" s="106">
        <f>SUM(J26:J35)</f>
        <v>0</v>
      </c>
    </row>
    <row r="37" spans="1:10" s="36" customFormat="1" x14ac:dyDescent="0.2">
      <c r="A37" s="33">
        <v>3</v>
      </c>
      <c r="B37" s="34"/>
      <c r="C37" s="34"/>
      <c r="D37" s="35" t="s">
        <v>65</v>
      </c>
      <c r="E37" s="92"/>
      <c r="F37" s="92"/>
      <c r="G37" s="94"/>
      <c r="H37" s="75"/>
      <c r="I37" s="82"/>
      <c r="J37" s="83"/>
    </row>
    <row r="38" spans="1:10" s="36" customFormat="1" ht="25.5" x14ac:dyDescent="0.2">
      <c r="A38" s="23" t="s">
        <v>66</v>
      </c>
      <c r="B38" s="24" t="s">
        <v>31</v>
      </c>
      <c r="C38" s="24">
        <v>120101</v>
      </c>
      <c r="D38" s="37" t="s">
        <v>67</v>
      </c>
      <c r="E38" s="24" t="s">
        <v>42</v>
      </c>
      <c r="F38" s="26">
        <v>57.79</v>
      </c>
      <c r="G38" s="27">
        <v>5.61</v>
      </c>
      <c r="H38" s="72">
        <v>324.2</v>
      </c>
      <c r="I38" s="108"/>
      <c r="J38" s="71">
        <f t="shared" ref="J38:J45" si="1">IF($I38&gt;$G38,"NÃO ATENDE",ROUND($I38*$F38,2))</f>
        <v>0</v>
      </c>
    </row>
    <row r="39" spans="1:10" s="36" customFormat="1" ht="25.5" x14ac:dyDescent="0.2">
      <c r="A39" s="23" t="s">
        <v>68</v>
      </c>
      <c r="B39" s="24" t="s">
        <v>31</v>
      </c>
      <c r="C39" s="24">
        <v>110302</v>
      </c>
      <c r="D39" s="37" t="s">
        <v>69</v>
      </c>
      <c r="E39" s="24" t="s">
        <v>42</v>
      </c>
      <c r="F39" s="26">
        <v>57.79</v>
      </c>
      <c r="G39" s="27">
        <v>54.08</v>
      </c>
      <c r="H39" s="72">
        <v>3125.28</v>
      </c>
      <c r="I39" s="108"/>
      <c r="J39" s="71">
        <f t="shared" si="1"/>
        <v>0</v>
      </c>
    </row>
    <row r="40" spans="1:10" ht="25.5" x14ac:dyDescent="0.2">
      <c r="A40" s="23" t="s">
        <v>70</v>
      </c>
      <c r="B40" s="24" t="s">
        <v>31</v>
      </c>
      <c r="C40" s="24">
        <v>10246</v>
      </c>
      <c r="D40" s="25" t="s">
        <v>71</v>
      </c>
      <c r="E40" s="24" t="s">
        <v>42</v>
      </c>
      <c r="F40" s="26">
        <v>48.38</v>
      </c>
      <c r="G40" s="27">
        <v>3.07</v>
      </c>
      <c r="H40" s="72">
        <v>148.53</v>
      </c>
      <c r="I40" s="108"/>
      <c r="J40" s="71">
        <f t="shared" si="1"/>
        <v>0</v>
      </c>
    </row>
    <row r="41" spans="1:10" ht="38.25" x14ac:dyDescent="0.2">
      <c r="A41" s="23" t="s">
        <v>72</v>
      </c>
      <c r="B41" s="24" t="s">
        <v>31</v>
      </c>
      <c r="C41" s="24">
        <v>190104</v>
      </c>
      <c r="D41" s="37" t="s">
        <v>73</v>
      </c>
      <c r="E41" s="24" t="s">
        <v>33</v>
      </c>
      <c r="F41" s="26">
        <v>88.48</v>
      </c>
      <c r="G41" s="27">
        <v>20.93</v>
      </c>
      <c r="H41" s="76">
        <v>1851.89</v>
      </c>
      <c r="I41" s="108"/>
      <c r="J41" s="71">
        <f t="shared" si="1"/>
        <v>0</v>
      </c>
    </row>
    <row r="42" spans="1:10" ht="38.25" x14ac:dyDescent="0.2">
      <c r="A42" s="23" t="s">
        <v>74</v>
      </c>
      <c r="B42" s="24" t="s">
        <v>31</v>
      </c>
      <c r="C42" s="24">
        <v>190106</v>
      </c>
      <c r="D42" s="37" t="s">
        <v>75</v>
      </c>
      <c r="E42" s="24" t="s">
        <v>33</v>
      </c>
      <c r="F42" s="26">
        <v>70.86</v>
      </c>
      <c r="G42" s="27">
        <v>22.16</v>
      </c>
      <c r="H42" s="76">
        <v>1570.26</v>
      </c>
      <c r="I42" s="108"/>
      <c r="J42" s="71">
        <f t="shared" si="1"/>
        <v>0</v>
      </c>
    </row>
    <row r="43" spans="1:10" ht="51" x14ac:dyDescent="0.2">
      <c r="A43" s="23" t="s">
        <v>76</v>
      </c>
      <c r="B43" s="24" t="s">
        <v>44</v>
      </c>
      <c r="C43" s="24">
        <v>87265</v>
      </c>
      <c r="D43" s="37" t="s">
        <v>77</v>
      </c>
      <c r="E43" s="24" t="s">
        <v>33</v>
      </c>
      <c r="F43" s="26">
        <v>117.38000000000001</v>
      </c>
      <c r="G43" s="27">
        <v>55.3</v>
      </c>
      <c r="H43" s="76">
        <v>6491.11</v>
      </c>
      <c r="I43" s="108"/>
      <c r="J43" s="71">
        <f t="shared" si="1"/>
        <v>0</v>
      </c>
    </row>
    <row r="44" spans="1:10" x14ac:dyDescent="0.2">
      <c r="A44" s="23" t="s">
        <v>78</v>
      </c>
      <c r="B44" s="24" t="s">
        <v>31</v>
      </c>
      <c r="C44" s="24">
        <v>130317</v>
      </c>
      <c r="D44" s="37" t="s">
        <v>79</v>
      </c>
      <c r="E44" s="24" t="s">
        <v>36</v>
      </c>
      <c r="F44" s="26">
        <v>5.45</v>
      </c>
      <c r="G44" s="27">
        <v>77.17</v>
      </c>
      <c r="H44" s="76">
        <v>420.58</v>
      </c>
      <c r="I44" s="108"/>
      <c r="J44" s="71">
        <f t="shared" si="1"/>
        <v>0</v>
      </c>
    </row>
    <row r="45" spans="1:10" ht="38.25" x14ac:dyDescent="0.2">
      <c r="A45" s="23" t="s">
        <v>80</v>
      </c>
      <c r="B45" s="24" t="s">
        <v>31</v>
      </c>
      <c r="C45" s="24">
        <v>120220</v>
      </c>
      <c r="D45" s="37" t="s">
        <v>81</v>
      </c>
      <c r="E45" s="89" t="s">
        <v>42</v>
      </c>
      <c r="F45" s="90">
        <v>38.47</v>
      </c>
      <c r="G45" s="91">
        <v>64.63</v>
      </c>
      <c r="H45" s="76">
        <v>2486.3200000000002</v>
      </c>
      <c r="I45" s="108"/>
      <c r="J45" s="71">
        <f t="shared" si="1"/>
        <v>0</v>
      </c>
    </row>
    <row r="46" spans="1:10" x14ac:dyDescent="0.2">
      <c r="A46" s="28" t="s">
        <v>82</v>
      </c>
      <c r="B46" s="24"/>
      <c r="C46" s="24"/>
      <c r="D46" s="87" t="s">
        <v>83</v>
      </c>
      <c r="E46" s="100"/>
      <c r="F46" s="101"/>
      <c r="G46" s="102"/>
      <c r="H46" s="88">
        <v>16418.170000000002</v>
      </c>
      <c r="I46" s="80"/>
      <c r="J46" s="106">
        <f>SUM(J38:J45)</f>
        <v>0</v>
      </c>
    </row>
    <row r="47" spans="1:10" x14ac:dyDescent="0.2">
      <c r="A47" s="38" t="s">
        <v>84</v>
      </c>
      <c r="B47" s="20"/>
      <c r="C47" s="20"/>
      <c r="D47" s="35" t="s">
        <v>85</v>
      </c>
      <c r="E47" s="103"/>
      <c r="F47" s="93"/>
      <c r="G47" s="104"/>
      <c r="H47" s="75"/>
      <c r="I47" s="84"/>
      <c r="J47" s="85"/>
    </row>
    <row r="48" spans="1:10" ht="38.25" x14ac:dyDescent="0.2">
      <c r="A48" s="28" t="s">
        <v>86</v>
      </c>
      <c r="B48" s="24" t="s">
        <v>44</v>
      </c>
      <c r="C48" s="24">
        <v>87248</v>
      </c>
      <c r="D48" s="37" t="s">
        <v>87</v>
      </c>
      <c r="E48" s="24" t="s">
        <v>33</v>
      </c>
      <c r="F48" s="26">
        <v>91.1</v>
      </c>
      <c r="G48" s="27">
        <v>38.03</v>
      </c>
      <c r="H48" s="76">
        <v>3464.53</v>
      </c>
      <c r="I48" s="108"/>
      <c r="J48" s="71">
        <f t="shared" ref="J48:J51" si="2">IF($I48&gt;$G48,"NÃO ATENDE",ROUND($I48*$F48,2))</f>
        <v>0</v>
      </c>
    </row>
    <row r="49" spans="1:10" ht="25.5" x14ac:dyDescent="0.2">
      <c r="A49" s="28" t="s">
        <v>88</v>
      </c>
      <c r="B49" s="24" t="s">
        <v>31</v>
      </c>
      <c r="C49" s="24">
        <v>130209</v>
      </c>
      <c r="D49" s="37" t="s">
        <v>89</v>
      </c>
      <c r="E49" s="24" t="s">
        <v>33</v>
      </c>
      <c r="F49" s="26">
        <v>30.8</v>
      </c>
      <c r="G49" s="27">
        <v>74.95</v>
      </c>
      <c r="H49" s="76">
        <v>2308.46</v>
      </c>
      <c r="I49" s="108"/>
      <c r="J49" s="71">
        <f t="shared" si="2"/>
        <v>0</v>
      </c>
    </row>
    <row r="50" spans="1:10" ht="25.5" x14ac:dyDescent="0.2">
      <c r="A50" s="28" t="s">
        <v>90</v>
      </c>
      <c r="B50" s="24" t="s">
        <v>31</v>
      </c>
      <c r="C50" s="24">
        <v>130311</v>
      </c>
      <c r="D50" s="37" t="s">
        <v>91</v>
      </c>
      <c r="E50" s="24" t="s">
        <v>36</v>
      </c>
      <c r="F50" s="26">
        <v>6.2</v>
      </c>
      <c r="G50" s="27">
        <v>16.39</v>
      </c>
      <c r="H50" s="76">
        <v>101.62</v>
      </c>
      <c r="I50" s="108"/>
      <c r="J50" s="71">
        <f t="shared" si="2"/>
        <v>0</v>
      </c>
    </row>
    <row r="51" spans="1:10" ht="25.5" x14ac:dyDescent="0.2">
      <c r="A51" s="28" t="s">
        <v>92</v>
      </c>
      <c r="B51" s="24" t="s">
        <v>31</v>
      </c>
      <c r="C51" s="24">
        <v>130110</v>
      </c>
      <c r="D51" s="37" t="s">
        <v>93</v>
      </c>
      <c r="E51" s="89" t="s">
        <v>42</v>
      </c>
      <c r="F51" s="90">
        <v>30.8</v>
      </c>
      <c r="G51" s="91">
        <v>51.8</v>
      </c>
      <c r="H51" s="76">
        <v>1595.44</v>
      </c>
      <c r="I51" s="108"/>
      <c r="J51" s="71">
        <f t="shared" si="2"/>
        <v>0</v>
      </c>
    </row>
    <row r="52" spans="1:10" x14ac:dyDescent="0.2">
      <c r="A52" s="28" t="s">
        <v>94</v>
      </c>
      <c r="B52" s="24"/>
      <c r="C52" s="24"/>
      <c r="D52" s="87" t="s">
        <v>95</v>
      </c>
      <c r="E52" s="100"/>
      <c r="F52" s="101"/>
      <c r="G52" s="102"/>
      <c r="H52" s="88">
        <v>7470.0499999999993</v>
      </c>
      <c r="I52" s="80"/>
      <c r="J52" s="106">
        <f>SUM(J48:J51)</f>
        <v>0</v>
      </c>
    </row>
    <row r="53" spans="1:10" x14ac:dyDescent="0.2">
      <c r="A53" s="33">
        <v>5</v>
      </c>
      <c r="B53" s="34"/>
      <c r="C53" s="34"/>
      <c r="D53" s="35" t="s">
        <v>96</v>
      </c>
      <c r="E53" s="92"/>
      <c r="F53" s="93"/>
      <c r="G53" s="94"/>
      <c r="H53" s="75"/>
      <c r="I53" s="84"/>
      <c r="J53" s="85"/>
    </row>
    <row r="54" spans="1:10" s="40" customFormat="1" ht="38.25" x14ac:dyDescent="0.2">
      <c r="A54" s="23" t="s">
        <v>97</v>
      </c>
      <c r="B54" s="24" t="s">
        <v>44</v>
      </c>
      <c r="C54" s="24">
        <v>92543</v>
      </c>
      <c r="D54" s="37" t="s">
        <v>98</v>
      </c>
      <c r="E54" s="39" t="s">
        <v>33</v>
      </c>
      <c r="F54" s="26">
        <v>78.540000000000006</v>
      </c>
      <c r="G54" s="27">
        <v>18.57</v>
      </c>
      <c r="H54" s="76">
        <v>1458.49</v>
      </c>
      <c r="I54" s="109"/>
      <c r="J54" s="71">
        <f t="shared" ref="J54:J60" si="3">IF($I54&gt;$G54,"NÃO ATENDE",ROUND($I54*$F54,2))</f>
        <v>0</v>
      </c>
    </row>
    <row r="55" spans="1:10" s="42" customFormat="1" ht="38.25" x14ac:dyDescent="0.2">
      <c r="A55" s="23" t="s">
        <v>99</v>
      </c>
      <c r="B55" s="39" t="s">
        <v>100</v>
      </c>
      <c r="C55" s="39" t="s">
        <v>101</v>
      </c>
      <c r="D55" s="41" t="s">
        <v>102</v>
      </c>
      <c r="E55" s="39" t="s">
        <v>33</v>
      </c>
      <c r="F55" s="26">
        <v>35.42</v>
      </c>
      <c r="G55" s="27">
        <v>99.55</v>
      </c>
      <c r="H55" s="76">
        <v>3526.06</v>
      </c>
      <c r="I55" s="110"/>
      <c r="J55" s="71">
        <f t="shared" si="3"/>
        <v>0</v>
      </c>
    </row>
    <row r="56" spans="1:10" s="42" customFormat="1" ht="38.25" x14ac:dyDescent="0.2">
      <c r="A56" s="23" t="s">
        <v>103</v>
      </c>
      <c r="B56" s="24" t="s">
        <v>31</v>
      </c>
      <c r="C56" s="39">
        <v>100434</v>
      </c>
      <c r="D56" s="41" t="s">
        <v>104</v>
      </c>
      <c r="E56" s="39" t="s">
        <v>36</v>
      </c>
      <c r="F56" s="26">
        <v>8.65</v>
      </c>
      <c r="G56" s="27">
        <v>49.43</v>
      </c>
      <c r="H56" s="76">
        <v>427.57</v>
      </c>
      <c r="I56" s="110"/>
      <c r="J56" s="71">
        <f t="shared" si="3"/>
        <v>0</v>
      </c>
    </row>
    <row r="57" spans="1:10" s="42" customFormat="1" x14ac:dyDescent="0.2">
      <c r="A57" s="23" t="s">
        <v>105</v>
      </c>
      <c r="B57" s="24" t="s">
        <v>31</v>
      </c>
      <c r="C57" s="24">
        <v>90314</v>
      </c>
      <c r="D57" s="41" t="s">
        <v>106</v>
      </c>
      <c r="E57" s="39" t="s">
        <v>36</v>
      </c>
      <c r="F57" s="26">
        <v>18</v>
      </c>
      <c r="G57" s="27">
        <v>40.9</v>
      </c>
      <c r="H57" s="76">
        <v>736.2</v>
      </c>
      <c r="I57" s="110"/>
      <c r="J57" s="71">
        <f t="shared" si="3"/>
        <v>0</v>
      </c>
    </row>
    <row r="58" spans="1:10" s="42" customFormat="1" ht="25.5" x14ac:dyDescent="0.2">
      <c r="A58" s="23" t="s">
        <v>107</v>
      </c>
      <c r="B58" s="24" t="s">
        <v>31</v>
      </c>
      <c r="C58" s="39">
        <v>90203</v>
      </c>
      <c r="D58" s="41" t="s">
        <v>108</v>
      </c>
      <c r="E58" s="39" t="s">
        <v>33</v>
      </c>
      <c r="F58" s="26">
        <v>43.12</v>
      </c>
      <c r="G58" s="27">
        <v>20.88</v>
      </c>
      <c r="H58" s="76">
        <v>900.35</v>
      </c>
      <c r="I58" s="110"/>
      <c r="J58" s="71">
        <f t="shared" si="3"/>
        <v>0</v>
      </c>
    </row>
    <row r="59" spans="1:10" s="42" customFormat="1" x14ac:dyDescent="0.2">
      <c r="A59" s="43" t="s">
        <v>109</v>
      </c>
      <c r="B59" s="39" t="s">
        <v>100</v>
      </c>
      <c r="C59" s="44" t="s">
        <v>110</v>
      </c>
      <c r="D59" s="41" t="s">
        <v>111</v>
      </c>
      <c r="E59" s="39" t="s">
        <v>112</v>
      </c>
      <c r="F59" s="45">
        <v>4</v>
      </c>
      <c r="G59" s="27">
        <v>312.20999999999998</v>
      </c>
      <c r="H59" s="76">
        <v>1248.8399999999999</v>
      </c>
      <c r="I59" s="110"/>
      <c r="J59" s="71">
        <f t="shared" si="3"/>
        <v>0</v>
      </c>
    </row>
    <row r="60" spans="1:10" s="42" customFormat="1" ht="25.5" x14ac:dyDescent="0.2">
      <c r="A60" s="43" t="s">
        <v>113</v>
      </c>
      <c r="B60" s="39" t="s">
        <v>44</v>
      </c>
      <c r="C60" s="44" t="s">
        <v>114</v>
      </c>
      <c r="D60" s="41" t="s">
        <v>115</v>
      </c>
      <c r="E60" s="98" t="s">
        <v>36</v>
      </c>
      <c r="F60" s="90">
        <v>16.899999999999999</v>
      </c>
      <c r="G60" s="91">
        <v>42.74</v>
      </c>
      <c r="H60" s="76">
        <v>722.31</v>
      </c>
      <c r="I60" s="110"/>
      <c r="J60" s="71">
        <f t="shared" si="3"/>
        <v>0</v>
      </c>
    </row>
    <row r="61" spans="1:10" x14ac:dyDescent="0.2">
      <c r="A61" s="28" t="s">
        <v>116</v>
      </c>
      <c r="D61" s="87" t="s">
        <v>186</v>
      </c>
      <c r="E61" s="99"/>
      <c r="F61" s="96"/>
      <c r="G61" s="97"/>
      <c r="H61" s="88">
        <v>9019.82</v>
      </c>
      <c r="I61" s="80"/>
      <c r="J61" s="106">
        <f>SUM(J54:J60)</f>
        <v>0</v>
      </c>
    </row>
    <row r="62" spans="1:10" x14ac:dyDescent="0.2">
      <c r="A62" s="33">
        <v>6</v>
      </c>
      <c r="B62" s="34"/>
      <c r="C62" s="34"/>
      <c r="D62" s="35" t="s">
        <v>117</v>
      </c>
      <c r="E62" s="92"/>
      <c r="F62" s="93"/>
      <c r="G62" s="94"/>
      <c r="H62" s="75"/>
      <c r="I62" s="84"/>
      <c r="J62" s="85"/>
    </row>
    <row r="63" spans="1:10" ht="38.25" x14ac:dyDescent="0.2">
      <c r="A63" s="28" t="s">
        <v>118</v>
      </c>
      <c r="B63" s="24" t="s">
        <v>31</v>
      </c>
      <c r="C63" s="24">
        <v>40806</v>
      </c>
      <c r="D63" s="37" t="s">
        <v>119</v>
      </c>
      <c r="E63" s="39" t="s">
        <v>33</v>
      </c>
      <c r="F63" s="26">
        <v>11.01</v>
      </c>
      <c r="G63" s="27">
        <v>21.42</v>
      </c>
      <c r="H63" s="76">
        <v>235.83</v>
      </c>
      <c r="I63" s="108"/>
      <c r="J63" s="71">
        <f t="shared" ref="J63:J68" si="4">IF($I63&gt;$G63,"NÃO ATENDE",ROUND($I63*$F63,2))</f>
        <v>0</v>
      </c>
    </row>
    <row r="64" spans="1:10" ht="38.25" x14ac:dyDescent="0.2">
      <c r="A64" s="28" t="s">
        <v>120</v>
      </c>
      <c r="B64" s="24" t="s">
        <v>31</v>
      </c>
      <c r="C64" s="48" t="s">
        <v>121</v>
      </c>
      <c r="D64" s="37" t="s">
        <v>122</v>
      </c>
      <c r="E64" s="39" t="s">
        <v>33</v>
      </c>
      <c r="F64" s="26">
        <v>17.27</v>
      </c>
      <c r="G64" s="27">
        <v>19.66</v>
      </c>
      <c r="H64" s="76">
        <v>339.53</v>
      </c>
      <c r="I64" s="108"/>
      <c r="J64" s="71">
        <f t="shared" si="4"/>
        <v>0</v>
      </c>
    </row>
    <row r="65" spans="1:10" ht="38.25" x14ac:dyDescent="0.2">
      <c r="A65" s="28" t="s">
        <v>123</v>
      </c>
      <c r="B65" s="24" t="s">
        <v>31</v>
      </c>
      <c r="C65" s="24">
        <v>71701</v>
      </c>
      <c r="D65" s="37" t="s">
        <v>124</v>
      </c>
      <c r="E65" s="39" t="s">
        <v>33</v>
      </c>
      <c r="F65" s="26">
        <v>3.8</v>
      </c>
      <c r="G65" s="27">
        <v>452.15</v>
      </c>
      <c r="H65" s="76">
        <v>1718.17</v>
      </c>
      <c r="I65" s="108"/>
      <c r="J65" s="71">
        <f t="shared" si="4"/>
        <v>0</v>
      </c>
    </row>
    <row r="66" spans="1:10" x14ac:dyDescent="0.2">
      <c r="A66" s="28" t="s">
        <v>125</v>
      </c>
      <c r="B66" s="24" t="s">
        <v>31</v>
      </c>
      <c r="C66" s="24">
        <v>80102</v>
      </c>
      <c r="D66" s="37" t="s">
        <v>126</v>
      </c>
      <c r="E66" s="39" t="s">
        <v>33</v>
      </c>
      <c r="F66" s="26">
        <v>3.8</v>
      </c>
      <c r="G66" s="27">
        <v>121.82</v>
      </c>
      <c r="H66" s="76">
        <v>462.92</v>
      </c>
      <c r="I66" s="108"/>
      <c r="J66" s="71">
        <f t="shared" si="4"/>
        <v>0</v>
      </c>
    </row>
    <row r="67" spans="1:10" ht="38.25" x14ac:dyDescent="0.2">
      <c r="A67" s="28" t="s">
        <v>127</v>
      </c>
      <c r="B67" s="24" t="s">
        <v>31</v>
      </c>
      <c r="C67" s="24">
        <v>190302</v>
      </c>
      <c r="D67" s="37" t="s">
        <v>128</v>
      </c>
      <c r="E67" s="39" t="s">
        <v>33</v>
      </c>
      <c r="F67" s="26">
        <v>8.61</v>
      </c>
      <c r="G67" s="27">
        <v>22.9</v>
      </c>
      <c r="H67" s="76">
        <v>197.17</v>
      </c>
      <c r="I67" s="108"/>
      <c r="J67" s="71">
        <f t="shared" si="4"/>
        <v>0</v>
      </c>
    </row>
    <row r="68" spans="1:10" ht="51" x14ac:dyDescent="0.2">
      <c r="A68" s="28" t="s">
        <v>129</v>
      </c>
      <c r="B68" s="24" t="s">
        <v>44</v>
      </c>
      <c r="C68" s="24">
        <v>90844</v>
      </c>
      <c r="D68" s="37" t="s">
        <v>130</v>
      </c>
      <c r="E68" s="98" t="s">
        <v>131</v>
      </c>
      <c r="F68" s="90">
        <v>1</v>
      </c>
      <c r="G68" s="91">
        <v>863.52</v>
      </c>
      <c r="H68" s="76">
        <v>863.52</v>
      </c>
      <c r="I68" s="108"/>
      <c r="J68" s="71">
        <f t="shared" si="4"/>
        <v>0</v>
      </c>
    </row>
    <row r="69" spans="1:10" x14ac:dyDescent="0.2">
      <c r="A69" s="28" t="s">
        <v>132</v>
      </c>
      <c r="B69" s="49"/>
      <c r="C69" s="49"/>
      <c r="D69" s="87" t="s">
        <v>133</v>
      </c>
      <c r="E69" s="95"/>
      <c r="F69" s="96"/>
      <c r="G69" s="97"/>
      <c r="H69" s="88">
        <v>3817.1400000000003</v>
      </c>
      <c r="I69" s="80"/>
      <c r="J69" s="106">
        <f>SUM(J63:J68)</f>
        <v>0</v>
      </c>
    </row>
    <row r="70" spans="1:10" x14ac:dyDescent="0.2">
      <c r="A70" s="33">
        <v>7</v>
      </c>
      <c r="B70" s="34"/>
      <c r="C70" s="34"/>
      <c r="D70" s="35" t="s">
        <v>134</v>
      </c>
      <c r="E70" s="92"/>
      <c r="F70" s="93"/>
      <c r="G70" s="94"/>
      <c r="H70" s="75"/>
      <c r="I70" s="84"/>
      <c r="J70" s="85"/>
    </row>
    <row r="71" spans="1:10" ht="51" x14ac:dyDescent="0.2">
      <c r="A71" s="28" t="s">
        <v>135</v>
      </c>
      <c r="B71" s="24" t="s">
        <v>31</v>
      </c>
      <c r="C71" s="24">
        <v>50606</v>
      </c>
      <c r="D71" s="37" t="s">
        <v>136</v>
      </c>
      <c r="E71" s="98" t="s">
        <v>33</v>
      </c>
      <c r="F71" s="90">
        <v>57.79</v>
      </c>
      <c r="G71" s="91">
        <v>51.82</v>
      </c>
      <c r="H71" s="76">
        <v>2994.68</v>
      </c>
      <c r="I71" s="108"/>
      <c r="J71" s="71">
        <f>IF($I71&gt;$G71,"NÃO ATENDE",ROUND($I71*$F71,2))</f>
        <v>0</v>
      </c>
    </row>
    <row r="72" spans="1:10" x14ac:dyDescent="0.2">
      <c r="A72" s="28" t="s">
        <v>137</v>
      </c>
      <c r="B72" s="49"/>
      <c r="C72" s="49"/>
      <c r="D72" s="87" t="s">
        <v>138</v>
      </c>
      <c r="E72" s="95"/>
      <c r="F72" s="96"/>
      <c r="G72" s="97"/>
      <c r="H72" s="88">
        <v>2994.68</v>
      </c>
      <c r="I72" s="80"/>
      <c r="J72" s="106">
        <f>SUM(J71)</f>
        <v>0</v>
      </c>
    </row>
    <row r="73" spans="1:10" x14ac:dyDescent="0.2">
      <c r="A73" s="33">
        <v>8</v>
      </c>
      <c r="B73" s="34"/>
      <c r="C73" s="34"/>
      <c r="D73" s="35" t="s">
        <v>139</v>
      </c>
      <c r="E73" s="92"/>
      <c r="F73" s="93"/>
      <c r="G73" s="94"/>
      <c r="H73" s="75"/>
      <c r="I73" s="84"/>
      <c r="J73" s="85"/>
    </row>
    <row r="74" spans="1:10" ht="38.25" x14ac:dyDescent="0.2">
      <c r="A74" s="28" t="s">
        <v>140</v>
      </c>
      <c r="B74" s="24" t="s">
        <v>31</v>
      </c>
      <c r="C74" s="24">
        <v>170116</v>
      </c>
      <c r="D74" s="37" t="s">
        <v>141</v>
      </c>
      <c r="E74" s="24" t="s">
        <v>112</v>
      </c>
      <c r="F74" s="26">
        <v>1</v>
      </c>
      <c r="G74" s="27">
        <v>391.55</v>
      </c>
      <c r="H74" s="76">
        <v>391.55</v>
      </c>
      <c r="I74" s="108"/>
      <c r="J74" s="71">
        <f t="shared" ref="J74:J83" si="5">IF($I74&gt;$G74,"NÃO ATENDE",ROUND($I74*$F74,2))</f>
        <v>0</v>
      </c>
    </row>
    <row r="75" spans="1:10" x14ac:dyDescent="0.2">
      <c r="A75" s="28" t="s">
        <v>142</v>
      </c>
      <c r="B75" s="24" t="s">
        <v>31</v>
      </c>
      <c r="C75" s="24">
        <v>180809</v>
      </c>
      <c r="D75" s="37" t="s">
        <v>143</v>
      </c>
      <c r="E75" s="24" t="s">
        <v>112</v>
      </c>
      <c r="F75" s="26">
        <v>1</v>
      </c>
      <c r="G75" s="27">
        <v>95.1</v>
      </c>
      <c r="H75" s="76">
        <v>95.1</v>
      </c>
      <c r="I75" s="108"/>
      <c r="J75" s="71">
        <f t="shared" si="5"/>
        <v>0</v>
      </c>
    </row>
    <row r="76" spans="1:10" ht="38.25" x14ac:dyDescent="0.2">
      <c r="A76" s="28" t="s">
        <v>144</v>
      </c>
      <c r="B76" s="24" t="s">
        <v>31</v>
      </c>
      <c r="C76" s="24">
        <v>170117</v>
      </c>
      <c r="D76" s="37" t="s">
        <v>145</v>
      </c>
      <c r="E76" s="24" t="s">
        <v>112</v>
      </c>
      <c r="F76" s="26">
        <v>2</v>
      </c>
      <c r="G76" s="27">
        <v>183.22</v>
      </c>
      <c r="H76" s="76">
        <v>366.44</v>
      </c>
      <c r="I76" s="108"/>
      <c r="J76" s="71">
        <f t="shared" si="5"/>
        <v>0</v>
      </c>
    </row>
    <row r="77" spans="1:10" ht="25.5" x14ac:dyDescent="0.2">
      <c r="A77" s="28" t="s">
        <v>146</v>
      </c>
      <c r="B77" s="24" t="s">
        <v>31</v>
      </c>
      <c r="C77" s="24">
        <v>170304</v>
      </c>
      <c r="D77" s="37" t="s">
        <v>147</v>
      </c>
      <c r="E77" s="24" t="s">
        <v>112</v>
      </c>
      <c r="F77" s="26">
        <v>2</v>
      </c>
      <c r="G77" s="27">
        <v>128.94</v>
      </c>
      <c r="H77" s="76">
        <v>257.88</v>
      </c>
      <c r="I77" s="108"/>
      <c r="J77" s="71">
        <f t="shared" si="5"/>
        <v>0</v>
      </c>
    </row>
    <row r="78" spans="1:10" ht="25.5" x14ac:dyDescent="0.2">
      <c r="A78" s="28" t="s">
        <v>148</v>
      </c>
      <c r="B78" s="24" t="s">
        <v>31</v>
      </c>
      <c r="C78" s="24">
        <v>170315</v>
      </c>
      <c r="D78" s="37" t="s">
        <v>149</v>
      </c>
      <c r="E78" s="24" t="s">
        <v>112</v>
      </c>
      <c r="F78" s="26">
        <v>2</v>
      </c>
      <c r="G78" s="27">
        <v>112.3</v>
      </c>
      <c r="H78" s="76">
        <v>224.6</v>
      </c>
      <c r="I78" s="108"/>
      <c r="J78" s="71">
        <f t="shared" si="5"/>
        <v>0</v>
      </c>
    </row>
    <row r="79" spans="1:10" ht="51" x14ac:dyDescent="0.2">
      <c r="A79" s="28" t="s">
        <v>150</v>
      </c>
      <c r="B79" s="24" t="s">
        <v>31</v>
      </c>
      <c r="C79" s="24">
        <v>170135</v>
      </c>
      <c r="D79" s="37" t="s">
        <v>151</v>
      </c>
      <c r="E79" s="24" t="s">
        <v>112</v>
      </c>
      <c r="F79" s="26">
        <v>1</v>
      </c>
      <c r="G79" s="27">
        <v>1819.31</v>
      </c>
      <c r="H79" s="76">
        <v>1819.31</v>
      </c>
      <c r="I79" s="108"/>
      <c r="J79" s="71">
        <f t="shared" si="5"/>
        <v>0</v>
      </c>
    </row>
    <row r="80" spans="1:10" ht="25.5" x14ac:dyDescent="0.2">
      <c r="A80" s="28" t="s">
        <v>152</v>
      </c>
      <c r="B80" s="24" t="s">
        <v>100</v>
      </c>
      <c r="C80" s="44" t="s">
        <v>153</v>
      </c>
      <c r="D80" s="37" t="s">
        <v>154</v>
      </c>
      <c r="E80" s="24" t="s">
        <v>112</v>
      </c>
      <c r="F80" s="26">
        <v>2</v>
      </c>
      <c r="G80" s="27">
        <v>130.09</v>
      </c>
      <c r="H80" s="76">
        <v>260.18</v>
      </c>
      <c r="I80" s="108"/>
      <c r="J80" s="71">
        <f t="shared" si="5"/>
        <v>0</v>
      </c>
    </row>
    <row r="81" spans="1:10" x14ac:dyDescent="0.2">
      <c r="A81" s="28" t="s">
        <v>155</v>
      </c>
      <c r="B81" s="24" t="s">
        <v>31</v>
      </c>
      <c r="C81" s="44" t="s">
        <v>156</v>
      </c>
      <c r="D81" s="37" t="s">
        <v>157</v>
      </c>
      <c r="E81" s="24" t="s">
        <v>112</v>
      </c>
      <c r="F81" s="26">
        <v>3</v>
      </c>
      <c r="G81" s="27">
        <v>83.39</v>
      </c>
      <c r="H81" s="76">
        <v>250.17</v>
      </c>
      <c r="I81" s="108"/>
      <c r="J81" s="71">
        <f t="shared" si="5"/>
        <v>0</v>
      </c>
    </row>
    <row r="82" spans="1:10" x14ac:dyDescent="0.2">
      <c r="A82" s="28" t="s">
        <v>158</v>
      </c>
      <c r="B82" s="24" t="s">
        <v>31</v>
      </c>
      <c r="C82" s="44" t="s">
        <v>159</v>
      </c>
      <c r="D82" s="37" t="s">
        <v>160</v>
      </c>
      <c r="E82" s="24" t="s">
        <v>112</v>
      </c>
      <c r="F82" s="26">
        <v>2</v>
      </c>
      <c r="G82" s="27">
        <v>46.55</v>
      </c>
      <c r="H82" s="76">
        <v>93.1</v>
      </c>
      <c r="I82" s="108"/>
      <c r="J82" s="71">
        <f t="shared" si="5"/>
        <v>0</v>
      </c>
    </row>
    <row r="83" spans="1:10" ht="25.5" x14ac:dyDescent="0.2">
      <c r="A83" s="28" t="s">
        <v>161</v>
      </c>
      <c r="B83" s="24" t="s">
        <v>44</v>
      </c>
      <c r="C83" s="24">
        <v>95544</v>
      </c>
      <c r="D83" s="37" t="s">
        <v>162</v>
      </c>
      <c r="E83" s="89" t="s">
        <v>112</v>
      </c>
      <c r="F83" s="90">
        <v>2</v>
      </c>
      <c r="G83" s="91">
        <v>8.76</v>
      </c>
      <c r="H83" s="76">
        <v>17.52</v>
      </c>
      <c r="I83" s="108"/>
      <c r="J83" s="71">
        <f t="shared" si="5"/>
        <v>0</v>
      </c>
    </row>
    <row r="84" spans="1:10" x14ac:dyDescent="0.2">
      <c r="A84" s="28" t="s">
        <v>163</v>
      </c>
      <c r="B84" s="49"/>
      <c r="C84" s="49"/>
      <c r="D84" s="87" t="s">
        <v>164</v>
      </c>
      <c r="E84" s="95"/>
      <c r="F84" s="96"/>
      <c r="G84" s="97"/>
      <c r="H84" s="88">
        <v>3775.8499999999995</v>
      </c>
      <c r="I84" s="80"/>
      <c r="J84" s="106">
        <f>SUM(J74:J83)</f>
        <v>0</v>
      </c>
    </row>
    <row r="85" spans="1:10" x14ac:dyDescent="0.2">
      <c r="A85" s="33">
        <v>9</v>
      </c>
      <c r="B85" s="34"/>
      <c r="C85" s="34"/>
      <c r="D85" s="35" t="s">
        <v>165</v>
      </c>
      <c r="E85" s="92"/>
      <c r="F85" s="93"/>
      <c r="G85" s="94"/>
      <c r="H85" s="75"/>
      <c r="I85" s="84"/>
      <c r="J85" s="85"/>
    </row>
    <row r="86" spans="1:10" ht="25.5" x14ac:dyDescent="0.2">
      <c r="A86" s="28" t="s">
        <v>166</v>
      </c>
      <c r="B86" s="24" t="s">
        <v>31</v>
      </c>
      <c r="C86" s="24">
        <v>180201</v>
      </c>
      <c r="D86" s="37" t="s">
        <v>167</v>
      </c>
      <c r="E86" s="24" t="s">
        <v>112</v>
      </c>
      <c r="F86" s="26">
        <v>6</v>
      </c>
      <c r="G86" s="27">
        <v>30.27</v>
      </c>
      <c r="H86" s="76">
        <v>181.62</v>
      </c>
      <c r="I86" s="108"/>
      <c r="J86" s="71">
        <f t="shared" ref="J86:J90" si="6">IF($I86&gt;$G86,"NÃO ATENDE",ROUND($I86*$F86,2))</f>
        <v>0</v>
      </c>
    </row>
    <row r="87" spans="1:10" ht="38.25" x14ac:dyDescent="0.2">
      <c r="A87" s="28" t="s">
        <v>168</v>
      </c>
      <c r="B87" s="24" t="s">
        <v>31</v>
      </c>
      <c r="C87" s="24">
        <v>180207</v>
      </c>
      <c r="D87" s="37" t="s">
        <v>169</v>
      </c>
      <c r="E87" s="24" t="s">
        <v>112</v>
      </c>
      <c r="F87" s="26">
        <v>6</v>
      </c>
      <c r="G87" s="27">
        <v>46.21</v>
      </c>
      <c r="H87" s="76">
        <v>277.26</v>
      </c>
      <c r="I87" s="108"/>
      <c r="J87" s="71">
        <f t="shared" si="6"/>
        <v>0</v>
      </c>
    </row>
    <row r="88" spans="1:10" x14ac:dyDescent="0.2">
      <c r="A88" s="28" t="s">
        <v>170</v>
      </c>
      <c r="B88" s="24" t="s">
        <v>31</v>
      </c>
      <c r="C88" s="24">
        <v>180217</v>
      </c>
      <c r="D88" s="37" t="s">
        <v>171</v>
      </c>
      <c r="E88" s="24" t="s">
        <v>112</v>
      </c>
      <c r="F88" s="26">
        <v>2</v>
      </c>
      <c r="G88" s="27">
        <v>9.08</v>
      </c>
      <c r="H88" s="76">
        <v>18.16</v>
      </c>
      <c r="I88" s="108"/>
      <c r="J88" s="71">
        <f t="shared" si="6"/>
        <v>0</v>
      </c>
    </row>
    <row r="89" spans="1:10" x14ac:dyDescent="0.2">
      <c r="A89" s="28" t="s">
        <v>172</v>
      </c>
      <c r="B89" s="24" t="s">
        <v>31</v>
      </c>
      <c r="C89" s="24">
        <v>180115</v>
      </c>
      <c r="D89" s="37" t="s">
        <v>173</v>
      </c>
      <c r="E89" s="24" t="s">
        <v>112</v>
      </c>
      <c r="F89" s="26">
        <v>4</v>
      </c>
      <c r="G89" s="27">
        <v>66.17</v>
      </c>
      <c r="H89" s="76">
        <v>264.68</v>
      </c>
      <c r="I89" s="108"/>
      <c r="J89" s="71">
        <f t="shared" si="6"/>
        <v>0</v>
      </c>
    </row>
    <row r="90" spans="1:10" ht="51" x14ac:dyDescent="0.2">
      <c r="A90" s="28" t="s">
        <v>174</v>
      </c>
      <c r="B90" s="24" t="s">
        <v>31</v>
      </c>
      <c r="C90" s="24">
        <v>180114</v>
      </c>
      <c r="D90" s="37" t="s">
        <v>175</v>
      </c>
      <c r="E90" s="89" t="s">
        <v>112</v>
      </c>
      <c r="F90" s="90">
        <v>3</v>
      </c>
      <c r="G90" s="91">
        <v>59.92</v>
      </c>
      <c r="H90" s="76">
        <v>179.76</v>
      </c>
      <c r="I90" s="108"/>
      <c r="J90" s="71">
        <f t="shared" si="6"/>
        <v>0</v>
      </c>
    </row>
    <row r="91" spans="1:10" x14ac:dyDescent="0.2">
      <c r="A91" s="28" t="s">
        <v>176</v>
      </c>
      <c r="B91" s="49"/>
      <c r="C91" s="49"/>
      <c r="D91" s="87" t="s">
        <v>177</v>
      </c>
      <c r="E91" s="95"/>
      <c r="F91" s="96"/>
      <c r="G91" s="97"/>
      <c r="H91" s="88">
        <v>921.48</v>
      </c>
      <c r="I91" s="80"/>
      <c r="J91" s="106">
        <f>SUM(J86:J90)</f>
        <v>0</v>
      </c>
    </row>
    <row r="92" spans="1:10" x14ac:dyDescent="0.2">
      <c r="A92" s="33">
        <v>10</v>
      </c>
      <c r="B92" s="34"/>
      <c r="C92" s="34"/>
      <c r="D92" s="35" t="s">
        <v>178</v>
      </c>
      <c r="E92" s="92"/>
      <c r="F92" s="93"/>
      <c r="G92" s="94"/>
      <c r="H92" s="75"/>
      <c r="I92" s="84"/>
      <c r="J92" s="85"/>
    </row>
    <row r="93" spans="1:10" s="42" customFormat="1" x14ac:dyDescent="0.2">
      <c r="A93" s="43" t="s">
        <v>179</v>
      </c>
      <c r="B93" s="24" t="s">
        <v>31</v>
      </c>
      <c r="C93" s="39">
        <v>200401</v>
      </c>
      <c r="D93" s="41" t="s">
        <v>180</v>
      </c>
      <c r="E93" s="39" t="s">
        <v>33</v>
      </c>
      <c r="F93" s="26">
        <v>48.44</v>
      </c>
      <c r="G93" s="27">
        <v>10</v>
      </c>
      <c r="H93" s="76">
        <v>484.4</v>
      </c>
      <c r="I93" s="110"/>
      <c r="J93" s="71">
        <f>IF($I93&gt;$G93,"NÃO ATENDE",ROUND($I93*$F93,2))</f>
        <v>0</v>
      </c>
    </row>
    <row r="94" spans="1:10" x14ac:dyDescent="0.2">
      <c r="A94" s="28" t="s">
        <v>181</v>
      </c>
      <c r="B94" s="49"/>
      <c r="C94" s="49"/>
      <c r="D94" s="29" t="s">
        <v>182</v>
      </c>
      <c r="E94" s="49"/>
      <c r="F94" s="46"/>
      <c r="G94" s="47"/>
      <c r="H94" s="73">
        <v>484.4</v>
      </c>
      <c r="I94" s="80"/>
      <c r="J94" s="106">
        <f>SUM(J93)</f>
        <v>0</v>
      </c>
    </row>
    <row r="95" spans="1:10" x14ac:dyDescent="0.2">
      <c r="A95" s="24"/>
      <c r="B95" s="50"/>
      <c r="C95" s="50"/>
      <c r="D95" s="51"/>
      <c r="E95" s="24"/>
      <c r="F95" s="52"/>
      <c r="G95" s="53"/>
      <c r="H95" s="72"/>
      <c r="I95" s="80"/>
      <c r="J95" s="81"/>
    </row>
    <row r="96" spans="1:10" ht="13.5" thickBot="1" x14ac:dyDescent="0.25">
      <c r="A96" s="54" t="s">
        <v>183</v>
      </c>
      <c r="B96" s="55"/>
      <c r="C96" s="55"/>
      <c r="D96" s="56"/>
      <c r="E96" s="57"/>
      <c r="F96" s="58"/>
      <c r="G96" s="59"/>
      <c r="H96" s="77">
        <v>51666.979999999996</v>
      </c>
      <c r="I96" s="86"/>
      <c r="J96" s="107">
        <f>SUM(J24,J36,J46,J52,J61,J69,J72,J84,J91,J94)</f>
        <v>0</v>
      </c>
    </row>
    <row r="97" spans="1:10" x14ac:dyDescent="0.2">
      <c r="A97" s="112"/>
      <c r="B97" s="113"/>
      <c r="C97" s="113"/>
      <c r="D97" s="113"/>
      <c r="E97" s="114"/>
      <c r="F97" s="114"/>
      <c r="G97" s="114"/>
      <c r="H97" s="115"/>
      <c r="I97" s="116"/>
      <c r="J97" s="116"/>
    </row>
    <row r="98" spans="1:10" s="2" customFormat="1" x14ac:dyDescent="0.2">
      <c r="A98" s="60"/>
      <c r="B98" s="60"/>
      <c r="C98" s="60"/>
      <c r="D98" s="60"/>
      <c r="E98" s="60"/>
      <c r="F98" s="60"/>
      <c r="G98" s="60"/>
      <c r="H98" s="60"/>
      <c r="I98" s="60"/>
      <c r="J98" s="60"/>
    </row>
    <row r="99" spans="1:10" s="2" customFormat="1" ht="48.75" customHeight="1" x14ac:dyDescent="0.2">
      <c r="A99" s="111" t="s">
        <v>187</v>
      </c>
      <c r="B99" s="61"/>
      <c r="C99" s="61"/>
      <c r="D99" s="61"/>
      <c r="E99" s="61"/>
      <c r="F99" s="61"/>
      <c r="G99" s="61"/>
      <c r="H99" s="61"/>
      <c r="I99" s="61"/>
      <c r="J99" s="61"/>
    </row>
  </sheetData>
  <sheetProtection algorithmName="SHA-512" hashValue="apUHyRsSrJetq1/ZmkmW128UhBS9V2Ve7vS7d/BZDAbSWggCEL8gl5gAPolnQ04zCzMs4mVo/3RYI9kJaWfXJw==" saltValue="zJSyJlSCjvUDTm32tPU6SQ==" spinCount="100000" sheet="1" objects="1" scenarios="1"/>
  <mergeCells count="40">
    <mergeCell ref="C15:J15"/>
    <mergeCell ref="C16:J16"/>
    <mergeCell ref="A17:J17"/>
    <mergeCell ref="A98:J98"/>
    <mergeCell ref="A99:J99"/>
    <mergeCell ref="A8:J8"/>
    <mergeCell ref="C9:J9"/>
    <mergeCell ref="C10:J10"/>
    <mergeCell ref="C11:J11"/>
    <mergeCell ref="C12:J12"/>
    <mergeCell ref="C13:J13"/>
    <mergeCell ref="I18:J18"/>
    <mergeCell ref="I19:I20"/>
    <mergeCell ref="J19:J20"/>
    <mergeCell ref="I1:J6"/>
    <mergeCell ref="A1:H2"/>
    <mergeCell ref="A3:H3"/>
    <mergeCell ref="A4:H4"/>
    <mergeCell ref="A5:H5"/>
    <mergeCell ref="A6:H6"/>
    <mergeCell ref="A7:J7"/>
    <mergeCell ref="F19:F20"/>
    <mergeCell ref="H19:H20"/>
    <mergeCell ref="A96:D96"/>
    <mergeCell ref="E96:G96"/>
    <mergeCell ref="A15:B15"/>
    <mergeCell ref="A16:B16"/>
    <mergeCell ref="A18:A20"/>
    <mergeCell ref="B18:B20"/>
    <mergeCell ref="C18:C20"/>
    <mergeCell ref="D18:D20"/>
    <mergeCell ref="E18:H18"/>
    <mergeCell ref="E19:E20"/>
    <mergeCell ref="A12:B12"/>
    <mergeCell ref="A13:B13"/>
    <mergeCell ref="A14:B14"/>
    <mergeCell ref="C14:J14"/>
    <mergeCell ref="A9:B9"/>
    <mergeCell ref="A10:B10"/>
    <mergeCell ref="A11:B11"/>
  </mergeCells>
  <conditionalFormatting sqref="J18:J22">
    <cfRule type="cellIs" dxfId="10" priority="11" operator="equal">
      <formula>"NÃO ATENDE"</formula>
    </cfRule>
  </conditionalFormatting>
  <conditionalFormatting sqref="J23">
    <cfRule type="cellIs" dxfId="9" priority="10" operator="equal">
      <formula>"NÃO ATENDE"</formula>
    </cfRule>
  </conditionalFormatting>
  <conditionalFormatting sqref="J26:J35">
    <cfRule type="cellIs" dxfId="8" priority="9" operator="equal">
      <formula>"NÃO ATENDE"</formula>
    </cfRule>
  </conditionalFormatting>
  <conditionalFormatting sqref="J38:J45">
    <cfRule type="cellIs" dxfId="7" priority="8" operator="equal">
      <formula>"NÃO ATENDE"</formula>
    </cfRule>
  </conditionalFormatting>
  <conditionalFormatting sqref="J48:J51">
    <cfRule type="cellIs" dxfId="6" priority="7" operator="equal">
      <formula>"NÃO ATENDE"</formula>
    </cfRule>
  </conditionalFormatting>
  <conditionalFormatting sqref="J54:J60">
    <cfRule type="cellIs" dxfId="5" priority="6" operator="equal">
      <formula>"NÃO ATENDE"</formula>
    </cfRule>
  </conditionalFormatting>
  <conditionalFormatting sqref="J63:J68">
    <cfRule type="cellIs" dxfId="4" priority="5" operator="equal">
      <formula>"NÃO ATENDE"</formula>
    </cfRule>
  </conditionalFormatting>
  <conditionalFormatting sqref="J71">
    <cfRule type="cellIs" dxfId="3" priority="4" operator="equal">
      <formula>"NÃO ATENDE"</formula>
    </cfRule>
  </conditionalFormatting>
  <conditionalFormatting sqref="J74:J83">
    <cfRule type="cellIs" dxfId="2" priority="3" operator="equal">
      <formula>"NÃO ATENDE"</formula>
    </cfRule>
  </conditionalFormatting>
  <conditionalFormatting sqref="J86:J90">
    <cfRule type="cellIs" dxfId="1" priority="2" operator="equal">
      <formula>"NÃO ATENDE"</formula>
    </cfRule>
  </conditionalFormatting>
  <conditionalFormatting sqref="J93">
    <cfRule type="cellIs" dxfId="0" priority="1" operator="equal">
      <formula>"NÃO ATENDE"</formula>
    </cfRule>
  </conditionalFormatting>
  <pageMargins left="0.511811024" right="0.511811024" top="0.78740157499999996" bottom="0.78740157499999996" header="0.31496062000000002" footer="0.31496062000000002"/>
  <pageSetup paperSize="9"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EGENHARIA</cp:lastModifiedBy>
  <dcterms:created xsi:type="dcterms:W3CDTF">2020-04-22T13:25:36Z</dcterms:created>
  <dcterms:modified xsi:type="dcterms:W3CDTF">2020-04-22T13:37:30Z</dcterms:modified>
</cp:coreProperties>
</file>