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92.168.10.6\Planejamento\ENGENHARIA\#01 PROJETOS EM ANDAMENTO\REFORMA UNIDADES DE SAUDE\Indaiá\#LICITAÇÃO\"/>
    </mc:Choice>
  </mc:AlternateContent>
  <bookViews>
    <workbookView xWindow="0" yWindow="0" windowWidth="20490" windowHeight="7155"/>
  </bookViews>
  <sheets>
    <sheet name="ORÇAMENTO" sheetId="1" r:id="rId1"/>
  </sheets>
  <externalReferences>
    <externalReference r:id="rId2"/>
    <externalReference r:id="rId3"/>
  </externalReferences>
  <definedNames>
    <definedName name="_xlnm.Print_Area" localSheetId="0">ORÇAMENTO!$A$1:$J$66</definedName>
    <definedName name="indicebdi">[2]PLANILHA!$B$7</definedName>
    <definedName name="indicels">[2]PLANILHA!$B$6</definedName>
    <definedName name="MDC">[1]MDC!$1:$1048576</definedName>
    <definedName name="orça">ORÇAMENTO!$1:$1048576</definedName>
    <definedName name="orçamento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2" i="1" l="1"/>
  <c r="J60" i="1"/>
  <c r="J59" i="1"/>
  <c r="J58" i="1"/>
  <c r="J57" i="1"/>
  <c r="J56" i="1"/>
  <c r="J55" i="1"/>
  <c r="J53" i="1"/>
  <c r="J52" i="1"/>
  <c r="J51" i="1"/>
  <c r="J50" i="1"/>
  <c r="J49" i="1"/>
  <c r="J47" i="1" s="1"/>
  <c r="J48" i="1"/>
  <c r="J46" i="1"/>
  <c r="J45" i="1"/>
  <c r="J43" i="1"/>
  <c r="J42" i="1"/>
  <c r="J41" i="1"/>
  <c r="J40" i="1"/>
  <c r="J38" i="1"/>
  <c r="J37" i="1"/>
  <c r="J36" i="1"/>
  <c r="J35" i="1"/>
  <c r="J34" i="1"/>
  <c r="J33" i="1"/>
  <c r="J32" i="1"/>
  <c r="J31" i="1"/>
  <c r="J30" i="1"/>
  <c r="J29" i="1" s="1"/>
  <c r="J28" i="1"/>
  <c r="J27" i="1"/>
  <c r="J26" i="1"/>
  <c r="J25" i="1"/>
  <c r="J24" i="1"/>
  <c r="J23" i="1"/>
  <c r="J21" i="1"/>
  <c r="J20" i="1"/>
  <c r="J61" i="1"/>
  <c r="J44" i="1"/>
  <c r="J39" i="1"/>
  <c r="J22" i="1" l="1"/>
  <c r="J64" i="1" s="1"/>
  <c r="J54" i="1"/>
</calcChain>
</file>

<file path=xl/sharedStrings.xml><?xml version="1.0" encoding="utf-8"?>
<sst xmlns="http://schemas.openxmlformats.org/spreadsheetml/2006/main" count="181" uniqueCount="116">
  <si>
    <t>PREFEITURA MUNICIPAL DE CONCEIÇÃO DO CASTELO</t>
  </si>
  <si>
    <t>Av. José Grilo, 152 - Centro</t>
  </si>
  <si>
    <t>Conceição do Castelo - ES - CEP 29370-000</t>
  </si>
  <si>
    <t>Telefone (28) 3547-1310</t>
  </si>
  <si>
    <t>PLANILHA ORÇAMENTÁRIA</t>
  </si>
  <si>
    <t>Obra</t>
  </si>
  <si>
    <t>REFORMA DA UNIDADE DE SAÚDE DA COMUNIDADE DO INDAIÁ</t>
  </si>
  <si>
    <t>Local</t>
  </si>
  <si>
    <t>COMUNIDADE INDAIÁ</t>
  </si>
  <si>
    <t>Proprietário</t>
  </si>
  <si>
    <t xml:space="preserve">PREFEITURA DE CONCEIÇÃO DO CASTELO - ES </t>
  </si>
  <si>
    <t>Data Base</t>
  </si>
  <si>
    <t>BDI</t>
  </si>
  <si>
    <t>Encargos Sociais (IOPES)</t>
  </si>
  <si>
    <t>128,33% (hora)</t>
  </si>
  <si>
    <t>Orçamentista</t>
  </si>
  <si>
    <t>ALEX NALI FERREIRA</t>
  </si>
  <si>
    <t>ITEM</t>
  </si>
  <si>
    <t>FONTE</t>
  </si>
  <si>
    <t>CÓDIGO</t>
  </si>
  <si>
    <t>ESPECIFICAÇÃO</t>
  </si>
  <si>
    <t>CONTRATADO</t>
  </si>
  <si>
    <t>UNID.</t>
  </si>
  <si>
    <t>QUANT.</t>
  </si>
  <si>
    <t>VALOR TOTAL</t>
  </si>
  <si>
    <t>IOPES</t>
  </si>
  <si>
    <t>SINAPI</t>
  </si>
  <si>
    <t>SERVIÇOS PRELIMINARES</t>
  </si>
  <si>
    <t>01.01</t>
  </si>
  <si>
    <t>PLACA DE OBRA NAS DIMENSÕES DE 2.0 X 4.0 M, PADRÃO IOPES</t>
  </si>
  <si>
    <t>M2</t>
  </si>
  <si>
    <t>DEMOLIÇÕES E RETIRADAS</t>
  </si>
  <si>
    <t>02.01</t>
  </si>
  <si>
    <t>RETIRADA DE REVESTIMENTO ANTIGO EM REBOCO</t>
  </si>
  <si>
    <t>02.02</t>
  </si>
  <si>
    <t>REMOÇÃO DE TELHAS, DE FIBROCIMENTO, METÁLICA E CERÂMICA, DE FORMA MANUAL, SEM REAPROVEITAMENTO. AF_12/2017</t>
  </si>
  <si>
    <t>02.03</t>
  </si>
  <si>
    <t>REMOÇÃO DE FORROS DE DRYWALL, PVC E FIBROMINERAL, DE FORMA MANUAL, SEM REAPROVEITAMENTO. AF_12/2017</t>
  </si>
  <si>
    <t>02.04</t>
  </si>
  <si>
    <t>DEMOLIÇÃO DE REVESTIMENTO COM AZULEJOS</t>
  </si>
  <si>
    <t>02.05</t>
  </si>
  <si>
    <t>DEMOLIÇÃO DE PISO REVESTIDO COM CERÂMICA INCLUSIVE LASTRO DE CONCRETO</t>
  </si>
  <si>
    <t>02.06</t>
  </si>
  <si>
    <t>RETIRADA DE APARELHOS SANITÁRIOS</t>
  </si>
  <si>
    <t>UNID</t>
  </si>
  <si>
    <t>REVESTIMENTO / PINTURA DE PAREDES</t>
  </si>
  <si>
    <t>03.01</t>
  </si>
  <si>
    <t>CHAPISCO APLICADO EM ALVENARIAS E ESTRUTURAS DE CONCRETO INTERNAS, COM COLHER DE PEDREIRO. ARGAMASSA TRAÇO 1:3 COM PREPARO EM BETONEIRA 400L. AF_06/2014</t>
  </si>
  <si>
    <t>03.02</t>
  </si>
  <si>
    <t>REBOCO TIPO PAULISTA DE ARGAMASSA DE CIMENTO, CAL HIDRATADA CH1 E AREIA LAVADA TRAÇO 1:0.5:6, ESPESSURA 25 MM</t>
  </si>
  <si>
    <t>03.03</t>
  </si>
  <si>
    <t>LIXAMENTO DE PAREDE COM PINTURA ANTIGA PVA PARA RECEBIMENTO DE NOVA CAMADA DE TINTA</t>
  </si>
  <si>
    <t>03.04</t>
  </si>
  <si>
    <t>PINTURA COM TINTA LÁTEX PVA, MARCAS DE REFERÊNCIA SUVINIL, CORAL OU METALATEX, INCLUSIVE SELADOR EM PAREDES E FORROS, A TRÊS DEMÃOS</t>
  </si>
  <si>
    <t>03.05</t>
  </si>
  <si>
    <t>REVESTIMENTO CERÂMICO PARA PAREDES INTERNAS COM PLACAS TIPO ESMALTADA EXTRA DE DIMENSÕES 20X20 CM APLICADAS EM AMBIENTES DE ÁREA MAIOR QUE 5 M² NA ALTURA INTEIRA DAS PAREDES. AF_06/2014</t>
  </si>
  <si>
    <t>03.06</t>
  </si>
  <si>
    <t>PEITORIL DE GRANITO CINZA POLIDO, 15 CM, ESP. 3CM</t>
  </si>
  <si>
    <t>M</t>
  </si>
  <si>
    <t>03.07</t>
  </si>
  <si>
    <t>PINTURA COM TINTA ACRÍLICA, MARCAS DE REFERÊNCIA SUVINIL, CORAL OU METALATEX, INCLUSIVE SELADOR ACRÍLICO, EM PAREDES E FORROS, A TRÊS DEMÃOS</t>
  </si>
  <si>
    <t>03.08</t>
  </si>
  <si>
    <t>CERÂMICA 10 X 10 CM, MARCAS DE REFERÊNCIA ELIANE, CECRISA OU PORTOBELLO, COM REJUNTE ESP. 0.5CM, EMPREGANDO ARGAMASSA COLANTE</t>
  </si>
  <si>
    <t>M²</t>
  </si>
  <si>
    <t>03.09</t>
  </si>
  <si>
    <t>APICOAMENTO MANUAL DE SUPERFICIE DE CONCRETO</t>
  </si>
  <si>
    <t>4</t>
  </si>
  <si>
    <t>PISO</t>
  </si>
  <si>
    <t>04.01</t>
  </si>
  <si>
    <t>REGULARIZAÇÃO DE BASE P/ REVESTIMENTO CERÂMICO, COM ARGAMASSA DE CIMENTO E AREIA NO TRAÇO 1:5, ESPESSURA 3CM</t>
  </si>
  <si>
    <t>04.02</t>
  </si>
  <si>
    <t>REVESTIMENTO CERÂMICO PARA PISO COM PLACAS TIPO ESMALTADA EXTRA DE DIMENSÕES 35X35 CM APLICADA EM AMBIENTES DE ÁREA MENOR QUE 5 M2. AF_06/2014</t>
  </si>
  <si>
    <t>04.03</t>
  </si>
  <si>
    <t>PISO CIMENTADO LISO COM 1.5 CM DE ESPESSURA, DE ARGAMASSA DE CIMENTO E AREIA NO TRAÇO 1:3 E JUNTAS PLÁSTICAS EM QUADROS DE 1 M</t>
  </si>
  <si>
    <t>M3</t>
  </si>
  <si>
    <t>04.04</t>
  </si>
  <si>
    <t>SOLEIRA DE GRANITO CINZA, ESPESSURA 3 CM E LARGURA DE 3 CM, CONFORME DETALHE EM PROJETO</t>
  </si>
  <si>
    <t>COBERTURA</t>
  </si>
  <si>
    <t>05.01</t>
  </si>
  <si>
    <t>FORRO PVC BRANCO L = 20 CM, FRISADO, COLOCADO</t>
  </si>
  <si>
    <t>05.02</t>
  </si>
  <si>
    <t>COBERTURA NOVA DE TELHAS ONDULADAS DE FIBROCIMENTO 6.0MM, INCLUSIVE CUMEEIRAS E ACESSÓRIOS DE FIXAÇÃO</t>
  </si>
  <si>
    <t>ESQUADRIAS</t>
  </si>
  <si>
    <t>06.01</t>
  </si>
  <si>
    <t>PORTÃO DE FERRO DE ABRIR EM BARRA CHATA, CHAPA E TUBO, INCLUSIVE CHUMBAMENTO</t>
  </si>
  <si>
    <t>06.02</t>
  </si>
  <si>
    <t>PINTURA COM TINTA ESMALTE SINTÉTICO SUVINIL, CORAL OU METALATEX A DUAS DEMÃOS, INCLUSIVE FUNDO ANTI CORROSIVO A UMA DEMÃO, EM METAL</t>
  </si>
  <si>
    <t>06.03</t>
  </si>
  <si>
    <t>BÁSCULA PARA VIDRO EM ALUMÍNIO ANODIZADO COR NATURAL, LINHA 25, COMPLETA, COM TRANCA, CAIXILHO, ALIZAR E CONTRAMARCO, EXCLUSIVE VIDRO</t>
  </si>
  <si>
    <t>06.04</t>
  </si>
  <si>
    <t>VIDRO PLANO TRANSPARENTE LISO, COM 4 MM DE ESPESSURA</t>
  </si>
  <si>
    <t>06.05</t>
  </si>
  <si>
    <t>PINTURA COM TINTA ESMALTE SINTÉTICO, MARCAS DE REFERÊNCIA SUVINIL, CORAL OU METALATEX, INCLUSIVE FUNDO BRANCONIVELADOR, EM MADEIRA, A DUAS DEMÃOS</t>
  </si>
  <si>
    <t>06.06</t>
  </si>
  <si>
    <t>FORNECIMENTO E INSTALAÇÃO DE PORTA PARA DIVISÓRIA DE 80 X 210 CM INCLUINDO DOBRADIÇAS E FECHADURA INTERNA</t>
  </si>
  <si>
    <t>SERVIÇÕS DIVERSOS</t>
  </si>
  <si>
    <t>07.01</t>
  </si>
  <si>
    <t>VASO SANITÁRIO PADRÃO POPULAR COMPLETO COM ACESSÓRIOS PARA LIGAÇÃO, MARCAS DE REFERÊNCIA DECA, CELITE OU IDEAL STANDARD, INCLUSIVE ASSENTO PLÁSTICO</t>
  </si>
  <si>
    <t>07.02</t>
  </si>
  <si>
    <t>LAVATÓRIO DE LOUÇA BRANCA, PADRÃO POPULAR, MARCAS DE REFERÊNCIA DECA, CELITE OU IDEAL STANDARD, INCLUSIVE ACESSÓRIOS EM PVC, EXCETO TORNEIRA</t>
  </si>
  <si>
    <t>07.03</t>
  </si>
  <si>
    <t>TORNEIRA PRESSÃO CROMADA DIÂM. 1/2" PARA LAVATÓRIO, MARCAS DE REFERÊNCIA FABRIMAR, DECA OU DOCOL</t>
  </si>
  <si>
    <t>07.04</t>
  </si>
  <si>
    <t>FORNECIMENTO E INSTALAÇÃO DE DIVISÓRIAS NOVAS COM ACABAMENTO DE CHAPA DE FIBRA DE MADEIRA, SISTEMA DE MONTAGEM SIMPLIFICADO, ESPESSURA DE 35MM E MIOLO EM COLMÉIA NO PADRÃO PAINEL/PAINEL</t>
  </si>
  <si>
    <t>07.05</t>
  </si>
  <si>
    <t>PAPELEIRA DE PAREDE EM METAL CROMADO SEM TAMPA, INCLUSO FIXAÇÃO. AF_10/2016</t>
  </si>
  <si>
    <t>07.06</t>
  </si>
  <si>
    <t>142107</t>
  </si>
  <si>
    <t>RALO SIFONADO EM PVC 100X100MM, COM GRELHA PVC</t>
  </si>
  <si>
    <t>LIMPEZA</t>
  </si>
  <si>
    <t>08.01</t>
  </si>
  <si>
    <t>LIMPEZA GERAL DA OBRA (EDIFICAÇÃO)</t>
  </si>
  <si>
    <t>TOTAL</t>
  </si>
  <si>
    <t>PROPOSTA DA EMPRESA</t>
  </si>
  <si>
    <t>VALOR UNITÁRIO</t>
  </si>
  <si>
    <t>Alex Nali Ferreira
Engenheiro Civil PMCC
CREA ES-039390/D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</si>
</sst>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R$&quot;\ * #,##0.00_-;\-&quot;R$&quot;\ * #,##0.00_-;_-&quot;R$&quot;\ * &quot;-&quot;??_-;_-@_-"/>
  </numFmts>
  <fonts count="10" x14ac:knownFonts="1">
    <font>
      <sz val="10"/>
      <name val="Arial"/>
      <family val="2"/>
    </font>
    <font>
      <sz val="10"/>
      <name val="Arial"/>
      <family val="2"/>
    </font>
    <font>
      <b/>
      <sz val="16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1"/>
      <color indexed="8"/>
      <name val="Calibri"/>
      <family val="2"/>
    </font>
    <font>
      <sz val="9"/>
      <name val="Arial"/>
      <family val="2"/>
    </font>
    <font>
      <b/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7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0" fontId="1" fillId="0" borderId="0"/>
  </cellStyleXfs>
  <cellXfs count="126">
    <xf numFmtId="0" fontId="0" fillId="0" borderId="0" xfId="0"/>
    <xf numFmtId="44" fontId="1" fillId="0" borderId="0" xfId="1" applyFont="1" applyAlignment="1">
      <alignment vertical="center"/>
    </xf>
    <xf numFmtId="44" fontId="1" fillId="0" borderId="0" xfId="1" applyFont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1" fillId="0" borderId="0" xfId="0" applyFont="1"/>
    <xf numFmtId="0" fontId="1" fillId="0" borderId="0" xfId="0" applyFont="1" applyFill="1"/>
    <xf numFmtId="44" fontId="1" fillId="0" borderId="0" xfId="1" applyFont="1" applyAlignment="1">
      <alignment horizontal="center"/>
    </xf>
    <xf numFmtId="0" fontId="3" fillId="3" borderId="0" xfId="0" applyFont="1" applyFill="1"/>
    <xf numFmtId="0" fontId="1" fillId="4" borderId="0" xfId="0" applyFont="1" applyFill="1"/>
    <xf numFmtId="44" fontId="1" fillId="0" borderId="0" xfId="1" applyFont="1"/>
    <xf numFmtId="0" fontId="3" fillId="0" borderId="34" xfId="0" applyFont="1" applyFill="1" applyBorder="1" applyAlignment="1">
      <alignment horizontal="center" vertical="center"/>
    </xf>
    <xf numFmtId="44" fontId="3" fillId="0" borderId="35" xfId="1" applyFont="1" applyFill="1" applyBorder="1" applyAlignment="1">
      <alignment horizontal="center" vertical="center" wrapText="1"/>
    </xf>
    <xf numFmtId="44" fontId="3" fillId="0" borderId="36" xfId="1" applyFont="1" applyFill="1" applyBorder="1" applyAlignment="1">
      <alignment horizontal="center" vertical="center" wrapText="1"/>
    </xf>
    <xf numFmtId="44" fontId="5" fillId="3" borderId="15" xfId="1" applyFont="1" applyFill="1" applyBorder="1" applyAlignment="1">
      <alignment horizontal="center" vertical="center" wrapText="1"/>
    </xf>
    <xf numFmtId="44" fontId="1" fillId="0" borderId="15" xfId="1" applyFont="1" applyBorder="1"/>
    <xf numFmtId="44" fontId="3" fillId="3" borderId="15" xfId="1" applyFont="1" applyFill="1" applyBorder="1"/>
    <xf numFmtId="44" fontId="1" fillId="3" borderId="15" xfId="1" applyFont="1" applyFill="1" applyBorder="1"/>
    <xf numFmtId="44" fontId="1" fillId="3" borderId="37" xfId="1" applyFont="1" applyFill="1" applyBorder="1"/>
    <xf numFmtId="0" fontId="3" fillId="0" borderId="0" xfId="6" applyFont="1" applyFill="1" applyBorder="1" applyAlignment="1" applyProtection="1">
      <alignment horizontal="center" wrapText="1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2" xfId="0" applyFont="1" applyFill="1" applyBorder="1" applyAlignment="1" applyProtection="1">
      <alignment horizontal="center" vertical="center"/>
      <protection locked="0"/>
    </xf>
    <xf numFmtId="0" fontId="2" fillId="3" borderId="3" xfId="0" applyFont="1" applyFill="1" applyBorder="1" applyAlignment="1" applyProtection="1">
      <alignment horizontal="center" vertical="center"/>
      <protection locked="0"/>
    </xf>
    <xf numFmtId="44" fontId="1" fillId="0" borderId="1" xfId="1" applyFont="1" applyBorder="1" applyAlignment="1" applyProtection="1">
      <alignment horizontal="center"/>
      <protection locked="0"/>
    </xf>
    <xf numFmtId="44" fontId="1" fillId="0" borderId="3" xfId="1" applyFont="1" applyBorder="1" applyAlignment="1" applyProtection="1">
      <alignment horizontal="center"/>
      <protection locked="0"/>
    </xf>
    <xf numFmtId="0" fontId="2" fillId="3" borderId="4" xfId="0" applyFont="1" applyFill="1" applyBorder="1" applyAlignment="1" applyProtection="1">
      <alignment horizontal="center" vertical="center"/>
      <protection locked="0"/>
    </xf>
    <xf numFmtId="0" fontId="2" fillId="3" borderId="5" xfId="0" applyFont="1" applyFill="1" applyBorder="1" applyAlignment="1" applyProtection="1">
      <alignment horizontal="center" vertical="center"/>
      <protection locked="0"/>
    </xf>
    <xf numFmtId="0" fontId="2" fillId="3" borderId="8" xfId="0" applyFont="1" applyFill="1" applyBorder="1" applyAlignment="1" applyProtection="1">
      <alignment horizontal="center" vertical="center"/>
      <protection locked="0"/>
    </xf>
    <xf numFmtId="44" fontId="1" fillId="0" borderId="6" xfId="1" applyFont="1" applyBorder="1" applyAlignment="1" applyProtection="1">
      <alignment horizontal="center"/>
      <protection locked="0"/>
    </xf>
    <xf numFmtId="44" fontId="1" fillId="0" borderId="7" xfId="1" applyFont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 vertical="center"/>
      <protection locked="0"/>
    </xf>
    <xf numFmtId="0" fontId="4" fillId="2" borderId="0" xfId="0" applyFont="1" applyFill="1" applyBorder="1" applyAlignment="1" applyProtection="1">
      <alignment horizontal="center" vertical="center"/>
      <protection locked="0"/>
    </xf>
    <xf numFmtId="0" fontId="4" fillId="2" borderId="7" xfId="0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horizontal="center" vertical="center"/>
      <protection locked="0"/>
    </xf>
    <xf numFmtId="0" fontId="1" fillId="2" borderId="0" xfId="0" applyFont="1" applyFill="1" applyBorder="1" applyAlignment="1" applyProtection="1">
      <alignment horizontal="center" vertical="center"/>
      <protection locked="0"/>
    </xf>
    <xf numFmtId="0" fontId="1" fillId="2" borderId="7" xfId="0" applyFont="1" applyFill="1" applyBorder="1" applyAlignment="1" applyProtection="1">
      <alignment horizontal="center" vertical="center"/>
      <protection locked="0"/>
    </xf>
    <xf numFmtId="44" fontId="1" fillId="0" borderId="4" xfId="1" applyFont="1" applyBorder="1" applyAlignment="1" applyProtection="1">
      <alignment horizontal="center"/>
      <protection locked="0"/>
    </xf>
    <xf numFmtId="44" fontId="1" fillId="0" borderId="8" xfId="1" applyFont="1" applyBorder="1" applyAlignment="1" applyProtection="1">
      <alignment horizontal="center"/>
      <protection locked="0"/>
    </xf>
    <xf numFmtId="0" fontId="9" fillId="3" borderId="29" xfId="0" applyFont="1" applyFill="1" applyBorder="1" applyAlignment="1" applyProtection="1">
      <alignment horizontal="center" vertical="center"/>
      <protection locked="0"/>
    </xf>
    <xf numFmtId="0" fontId="9" fillId="3" borderId="30" xfId="0" applyFont="1" applyFill="1" applyBorder="1" applyAlignment="1" applyProtection="1">
      <alignment horizontal="center" vertical="center"/>
      <protection locked="0"/>
    </xf>
    <xf numFmtId="0" fontId="9" fillId="3" borderId="31" xfId="0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horizontal="left" vertical="center"/>
      <protection locked="0"/>
    </xf>
    <xf numFmtId="0" fontId="1" fillId="2" borderId="0" xfId="0" applyFont="1" applyFill="1" applyBorder="1" applyAlignment="1" applyProtection="1">
      <alignment horizontal="left" vertical="center"/>
      <protection locked="0"/>
    </xf>
    <xf numFmtId="49" fontId="3" fillId="4" borderId="0" xfId="0" applyNumberFormat="1" applyFont="1" applyFill="1" applyBorder="1" applyAlignment="1" applyProtection="1">
      <alignment horizontal="left" vertical="center"/>
      <protection locked="0"/>
    </xf>
    <xf numFmtId="0" fontId="3" fillId="4" borderId="0" xfId="0" applyFont="1" applyFill="1" applyBorder="1" applyAlignment="1" applyProtection="1">
      <alignment horizontal="left" vertical="center"/>
      <protection locked="0"/>
    </xf>
    <xf numFmtId="17" fontId="3" fillId="0" borderId="0" xfId="0" applyNumberFormat="1" applyFont="1" applyFill="1" applyBorder="1" applyAlignment="1" applyProtection="1">
      <alignment horizontal="left" vertical="center"/>
      <protection locked="0"/>
    </xf>
    <xf numFmtId="10" fontId="3" fillId="0" borderId="0" xfId="2" applyNumberFormat="1" applyFont="1" applyFill="1" applyBorder="1" applyAlignment="1" applyProtection="1">
      <alignment horizontal="left" vertical="center"/>
      <protection locked="0"/>
    </xf>
    <xf numFmtId="49" fontId="3" fillId="2" borderId="0" xfId="0" applyNumberFormat="1" applyFont="1" applyFill="1" applyBorder="1" applyAlignment="1" applyProtection="1">
      <alignment horizontal="left" vertical="center"/>
      <protection locked="0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2" borderId="5" xfId="0" applyFont="1" applyFill="1" applyBorder="1" applyAlignment="1" applyProtection="1">
      <alignment horizontal="center" vertical="center"/>
      <protection locked="0"/>
    </xf>
    <xf numFmtId="44" fontId="1" fillId="0" borderId="15" xfId="1" applyFont="1" applyBorder="1" applyProtection="1">
      <protection locked="0"/>
    </xf>
    <xf numFmtId="44" fontId="1" fillId="0" borderId="15" xfId="1" applyFont="1" applyFill="1" applyBorder="1" applyProtection="1">
      <protection locked="0"/>
    </xf>
    <xf numFmtId="44" fontId="1" fillId="0" borderId="15" xfId="1" applyFont="1" applyFill="1" applyBorder="1" applyAlignment="1" applyProtection="1">
      <alignment vertical="center"/>
      <protection locked="0"/>
    </xf>
    <xf numFmtId="44" fontId="1" fillId="4" borderId="15" xfId="1" applyFont="1" applyFill="1" applyBorder="1" applyProtection="1">
      <protection locked="0"/>
    </xf>
    <xf numFmtId="0" fontId="1" fillId="0" borderId="0" xfId="0" applyFont="1" applyFill="1" applyBorder="1" applyProtection="1">
      <protection locked="0"/>
    </xf>
    <xf numFmtId="0" fontId="5" fillId="0" borderId="0" xfId="0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Fill="1" applyBorder="1" applyAlignment="1" applyProtection="1">
      <alignment horizontal="center" vertical="center" wrapText="1"/>
      <protection locked="0"/>
    </xf>
    <xf numFmtId="10" fontId="3" fillId="0" borderId="0" xfId="2" quotePrefix="1" applyNumberFormat="1" applyFont="1" applyFill="1" applyBorder="1" applyAlignment="1" applyProtection="1">
      <alignment horizontal="center" vertical="center"/>
      <protection locked="0"/>
    </xf>
    <xf numFmtId="44" fontId="1" fillId="0" borderId="0" xfId="1" applyFont="1" applyProtection="1">
      <protection locked="0"/>
    </xf>
    <xf numFmtId="0" fontId="3" fillId="0" borderId="9" xfId="0" applyFont="1" applyFill="1" applyBorder="1" applyAlignment="1" applyProtection="1">
      <alignment horizontal="center" vertical="center" wrapText="1"/>
    </xf>
    <xf numFmtId="0" fontId="3" fillId="0" borderId="10" xfId="0" applyFont="1" applyFill="1" applyBorder="1" applyAlignment="1" applyProtection="1">
      <alignment horizontal="center" vertical="center" wrapText="1"/>
    </xf>
    <xf numFmtId="0" fontId="3" fillId="0" borderId="11" xfId="0" applyFont="1" applyFill="1" applyBorder="1" applyAlignment="1" applyProtection="1">
      <alignment horizontal="center" vertical="center" wrapText="1"/>
    </xf>
    <xf numFmtId="0" fontId="3" fillId="0" borderId="12" xfId="0" applyFont="1" applyFill="1" applyBorder="1" applyAlignment="1" applyProtection="1">
      <alignment horizontal="center" vertical="center"/>
    </xf>
    <xf numFmtId="0" fontId="3" fillId="0" borderId="13" xfId="0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 vertical="center"/>
    </xf>
    <xf numFmtId="0" fontId="3" fillId="0" borderId="15" xfId="0" applyFont="1" applyFill="1" applyBorder="1" applyAlignment="1" applyProtection="1">
      <alignment horizontal="center" vertical="center" wrapText="1"/>
    </xf>
    <xf numFmtId="0" fontId="3" fillId="0" borderId="16" xfId="0" applyFont="1" applyFill="1" applyBorder="1" applyAlignment="1" applyProtection="1">
      <alignment horizontal="center" vertical="center" wrapText="1"/>
    </xf>
    <xf numFmtId="0" fontId="3" fillId="0" borderId="17" xfId="0" applyFont="1" applyFill="1" applyBorder="1" applyAlignment="1" applyProtection="1">
      <alignment horizontal="center" vertical="center" wrapText="1"/>
    </xf>
    <xf numFmtId="0" fontId="3" fillId="0" borderId="18" xfId="0" applyFont="1" applyFill="1" applyBorder="1" applyAlignment="1" applyProtection="1">
      <alignment horizontal="center" vertical="center" wrapText="1"/>
    </xf>
    <xf numFmtId="4" fontId="3" fillId="0" borderId="18" xfId="0" applyNumberFormat="1" applyFont="1" applyFill="1" applyBorder="1" applyAlignment="1" applyProtection="1">
      <alignment horizontal="center" vertical="center" wrapText="1"/>
    </xf>
    <xf numFmtId="44" fontId="3" fillId="0" borderId="18" xfId="1" applyFont="1" applyFill="1" applyBorder="1" applyAlignment="1" applyProtection="1">
      <alignment horizontal="center" vertical="center" wrapText="1"/>
    </xf>
    <xf numFmtId="44" fontId="3" fillId="0" borderId="32" xfId="1" applyFont="1" applyFill="1" applyBorder="1" applyAlignment="1" applyProtection="1">
      <alignment horizontal="center" vertical="center" wrapText="1"/>
    </xf>
    <xf numFmtId="0" fontId="3" fillId="0" borderId="20" xfId="0" applyFont="1" applyFill="1" applyBorder="1" applyAlignment="1" applyProtection="1">
      <alignment horizontal="center" vertical="center" wrapText="1"/>
    </xf>
    <xf numFmtId="4" fontId="3" fillId="0" borderId="20" xfId="0" applyNumberFormat="1" applyFont="1" applyFill="1" applyBorder="1" applyAlignment="1" applyProtection="1">
      <alignment horizontal="center" vertical="center" wrapText="1"/>
    </xf>
    <xf numFmtId="44" fontId="3" fillId="0" borderId="20" xfId="1" applyFont="1" applyFill="1" applyBorder="1" applyAlignment="1" applyProtection="1">
      <alignment horizontal="center" vertical="center" wrapText="1"/>
    </xf>
    <xf numFmtId="44" fontId="3" fillId="0" borderId="33" xfId="1" applyFont="1" applyFill="1" applyBorder="1" applyAlignment="1" applyProtection="1">
      <alignment horizontal="center" vertical="center" wrapText="1"/>
    </xf>
    <xf numFmtId="1" fontId="5" fillId="3" borderId="15" xfId="0" applyNumberFormat="1" applyFont="1" applyFill="1" applyBorder="1" applyAlignment="1" applyProtection="1">
      <alignment horizontal="center" vertical="center" wrapText="1"/>
    </xf>
    <xf numFmtId="0" fontId="6" fillId="3" borderId="17" xfId="0" applyFont="1" applyFill="1" applyBorder="1" applyAlignment="1" applyProtection="1">
      <alignment vertical="center" wrapText="1"/>
    </xf>
    <xf numFmtId="0" fontId="6" fillId="3" borderId="17" xfId="0" applyFont="1" applyFill="1" applyBorder="1" applyAlignment="1" applyProtection="1">
      <alignment horizontal="center" vertical="center" wrapText="1"/>
    </xf>
    <xf numFmtId="0" fontId="5" fillId="3" borderId="17" xfId="0" applyFont="1" applyFill="1" applyBorder="1" applyAlignment="1" applyProtection="1">
      <alignment vertical="center" wrapText="1"/>
    </xf>
    <xf numFmtId="44" fontId="6" fillId="3" borderId="17" xfId="1" applyFont="1" applyFill="1" applyBorder="1" applyAlignment="1" applyProtection="1">
      <alignment horizontal="center" vertical="center" wrapText="1"/>
    </xf>
    <xf numFmtId="44" fontId="5" fillId="3" borderId="28" xfId="1" applyFont="1" applyFill="1" applyBorder="1" applyAlignment="1" applyProtection="1">
      <alignment horizontal="center" vertical="center" wrapText="1"/>
    </xf>
    <xf numFmtId="0" fontId="6" fillId="0" borderId="15" xfId="0" applyFont="1" applyFill="1" applyBorder="1" applyAlignment="1" applyProtection="1">
      <alignment horizontal="center" vertical="center" wrapText="1"/>
    </xf>
    <xf numFmtId="0" fontId="6" fillId="4" borderId="17" xfId="0" applyFont="1" applyFill="1" applyBorder="1" applyAlignment="1" applyProtection="1">
      <alignment horizontal="center" vertical="center" wrapText="1"/>
    </xf>
    <xf numFmtId="0" fontId="6" fillId="4" borderId="17" xfId="0" applyFont="1" applyFill="1" applyBorder="1" applyAlignment="1" applyProtection="1">
      <alignment vertical="center" wrapText="1"/>
    </xf>
    <xf numFmtId="2" fontId="6" fillId="4" borderId="17" xfId="0" applyNumberFormat="1" applyFont="1" applyFill="1" applyBorder="1" applyAlignment="1" applyProtection="1">
      <alignment horizontal="center" vertical="center" wrapText="1"/>
    </xf>
    <xf numFmtId="44" fontId="6" fillId="4" borderId="17" xfId="1" applyFont="1" applyFill="1" applyBorder="1" applyAlignment="1" applyProtection="1">
      <alignment horizontal="center" vertical="center" wrapText="1"/>
    </xf>
    <xf numFmtId="44" fontId="1" fillId="4" borderId="28" xfId="1" applyFont="1" applyFill="1" applyBorder="1" applyAlignment="1" applyProtection="1">
      <alignment horizontal="center" vertical="center"/>
    </xf>
    <xf numFmtId="0" fontId="6" fillId="0" borderId="15" xfId="0" applyNumberFormat="1" applyFont="1" applyFill="1" applyBorder="1" applyAlignment="1" applyProtection="1">
      <alignment horizontal="center" vertical="center" wrapText="1"/>
    </xf>
    <xf numFmtId="0" fontId="6" fillId="0" borderId="17" xfId="0" applyFont="1" applyFill="1" applyBorder="1" applyAlignment="1" applyProtection="1">
      <alignment horizontal="center" vertical="center" wrapText="1"/>
    </xf>
    <xf numFmtId="0" fontId="6" fillId="0" borderId="17" xfId="0" applyFont="1" applyFill="1" applyBorder="1" applyAlignment="1" applyProtection="1">
      <alignment vertical="center" wrapText="1"/>
    </xf>
    <xf numFmtId="44" fontId="6" fillId="0" borderId="17" xfId="1" applyFont="1" applyFill="1" applyBorder="1" applyAlignment="1" applyProtection="1">
      <alignment horizontal="center" vertical="center" wrapText="1"/>
    </xf>
    <xf numFmtId="44" fontId="1" fillId="0" borderId="28" xfId="1" applyFont="1" applyFill="1" applyBorder="1" applyAlignment="1" applyProtection="1">
      <alignment horizontal="center" vertical="center"/>
    </xf>
    <xf numFmtId="0" fontId="1" fillId="0" borderId="17" xfId="0" applyFont="1" applyBorder="1" applyAlignment="1" applyProtection="1">
      <alignment wrapText="1"/>
    </xf>
    <xf numFmtId="0" fontId="1" fillId="4" borderId="17" xfId="0" applyFont="1" applyFill="1" applyBorder="1" applyAlignment="1" applyProtection="1">
      <alignment wrapText="1"/>
    </xf>
    <xf numFmtId="0" fontId="5" fillId="3" borderId="15" xfId="0" applyFont="1" applyFill="1" applyBorder="1" applyAlignment="1" applyProtection="1">
      <alignment horizontal="center" vertical="center" wrapText="1"/>
    </xf>
    <xf numFmtId="0" fontId="5" fillId="3" borderId="17" xfId="0" applyFont="1" applyFill="1" applyBorder="1" applyAlignment="1" applyProtection="1">
      <alignment horizontal="center" vertical="center" wrapText="1"/>
    </xf>
    <xf numFmtId="0" fontId="5" fillId="3" borderId="17" xfId="0" applyFont="1" applyFill="1" applyBorder="1" applyAlignment="1" applyProtection="1">
      <alignment horizontal="left" vertical="center" wrapText="1"/>
    </xf>
    <xf numFmtId="44" fontId="5" fillId="3" borderId="17" xfId="1" applyFont="1" applyFill="1" applyBorder="1" applyAlignment="1" applyProtection="1">
      <alignment horizontal="center" vertical="center" wrapText="1"/>
    </xf>
    <xf numFmtId="0" fontId="6" fillId="0" borderId="17" xfId="0" applyFont="1" applyFill="1" applyBorder="1" applyAlignment="1" applyProtection="1">
      <alignment horizontal="left" vertical="center" wrapText="1"/>
    </xf>
    <xf numFmtId="44" fontId="8" fillId="4" borderId="20" xfId="3" applyNumberFormat="1" applyFont="1" applyFill="1" applyBorder="1" applyAlignment="1" applyProtection="1">
      <alignment vertical="center" wrapText="1"/>
    </xf>
    <xf numFmtId="0" fontId="6" fillId="4" borderId="17" xfId="0" applyFont="1" applyFill="1" applyBorder="1" applyAlignment="1" applyProtection="1">
      <alignment horizontal="left" vertical="center" wrapText="1"/>
    </xf>
    <xf numFmtId="0" fontId="6" fillId="4" borderId="15" xfId="0" applyFont="1" applyFill="1" applyBorder="1" applyAlignment="1" applyProtection="1">
      <alignment horizontal="center" vertical="center" wrapText="1"/>
    </xf>
    <xf numFmtId="49" fontId="5" fillId="3" borderId="15" xfId="0" applyNumberFormat="1" applyFont="1" applyFill="1" applyBorder="1" applyAlignment="1" applyProtection="1">
      <alignment horizontal="center" vertical="center" wrapText="1"/>
    </xf>
    <xf numFmtId="2" fontId="6" fillId="3" borderId="17" xfId="0" applyNumberFormat="1" applyFont="1" applyFill="1" applyBorder="1" applyAlignment="1" applyProtection="1">
      <alignment horizontal="center" vertical="center" wrapText="1"/>
    </xf>
    <xf numFmtId="44" fontId="3" fillId="3" borderId="28" xfId="1" applyFont="1" applyFill="1" applyBorder="1" applyAlignment="1" applyProtection="1">
      <alignment horizontal="center" vertical="center"/>
    </xf>
    <xf numFmtId="49" fontId="6" fillId="0" borderId="15" xfId="0" applyNumberFormat="1" applyFont="1" applyFill="1" applyBorder="1" applyAlignment="1" applyProtection="1">
      <alignment horizontal="center" vertical="center" wrapText="1"/>
    </xf>
    <xf numFmtId="0" fontId="6" fillId="4" borderId="17" xfId="4" applyFont="1" applyFill="1" applyBorder="1" applyAlignment="1" applyProtection="1">
      <alignment horizontal="center" vertical="center" wrapText="1"/>
    </xf>
    <xf numFmtId="49" fontId="6" fillId="0" borderId="17" xfId="4" applyNumberFormat="1" applyFont="1" applyFill="1" applyBorder="1" applyAlignment="1" applyProtection="1">
      <alignment horizontal="center" vertical="center" wrapText="1"/>
    </xf>
    <xf numFmtId="0" fontId="6" fillId="4" borderId="17" xfId="4" applyFont="1" applyFill="1" applyBorder="1" applyAlignment="1" applyProtection="1">
      <alignment horizontal="left" vertical="center" wrapText="1"/>
    </xf>
    <xf numFmtId="0" fontId="1" fillId="4" borderId="17" xfId="0" applyFont="1" applyFill="1" applyBorder="1" applyAlignment="1" applyProtection="1">
      <alignment horizontal="center" vertical="center"/>
    </xf>
    <xf numFmtId="0" fontId="1" fillId="4" borderId="17" xfId="0" applyFont="1" applyFill="1" applyBorder="1" applyAlignment="1" applyProtection="1">
      <alignment vertical="center" wrapText="1"/>
    </xf>
    <xf numFmtId="4" fontId="6" fillId="4" borderId="17" xfId="0" applyNumberFormat="1" applyFont="1" applyFill="1" applyBorder="1" applyAlignment="1" applyProtection="1">
      <alignment horizontal="center" vertical="center" wrapText="1"/>
    </xf>
    <xf numFmtId="44" fontId="1" fillId="4" borderId="17" xfId="1" applyFont="1" applyFill="1" applyBorder="1" applyAlignment="1" applyProtection="1">
      <alignment horizontal="center" vertical="center"/>
    </xf>
    <xf numFmtId="0" fontId="5" fillId="4" borderId="23" xfId="0" applyFont="1" applyFill="1" applyBorder="1" applyAlignment="1" applyProtection="1">
      <alignment horizontal="center" vertical="center" wrapText="1"/>
    </xf>
    <xf numFmtId="0" fontId="5" fillId="4" borderId="24" xfId="0" applyFont="1" applyFill="1" applyBorder="1" applyAlignment="1" applyProtection="1">
      <alignment horizontal="center" vertical="center" wrapText="1"/>
    </xf>
    <xf numFmtId="0" fontId="5" fillId="4" borderId="25" xfId="0" applyFont="1" applyFill="1" applyBorder="1" applyAlignment="1" applyProtection="1">
      <alignment horizontal="center" vertical="center" wrapText="1"/>
    </xf>
    <xf numFmtId="0" fontId="6" fillId="3" borderId="26" xfId="0" applyFont="1" applyFill="1" applyBorder="1" applyAlignment="1" applyProtection="1">
      <alignment horizontal="center" vertical="center" wrapText="1"/>
    </xf>
    <xf numFmtId="0" fontId="6" fillId="3" borderId="24" xfId="0" applyFont="1" applyFill="1" applyBorder="1" applyAlignment="1" applyProtection="1">
      <alignment horizontal="center" vertical="center" wrapText="1"/>
    </xf>
    <xf numFmtId="0" fontId="6" fillId="3" borderId="25" xfId="0" applyFont="1" applyFill="1" applyBorder="1" applyAlignment="1" applyProtection="1">
      <alignment horizontal="center" vertical="center" wrapText="1"/>
    </xf>
    <xf numFmtId="44" fontId="3" fillId="4" borderId="26" xfId="1" quotePrefix="1" applyFont="1" applyFill="1" applyBorder="1" applyAlignment="1" applyProtection="1">
      <alignment horizontal="center" vertical="center"/>
    </xf>
    <xf numFmtId="44" fontId="3" fillId="0" borderId="19" xfId="1" applyFont="1" applyFill="1" applyBorder="1" applyAlignment="1" applyProtection="1">
      <alignment horizontal="center" vertical="center" wrapText="1"/>
    </xf>
    <xf numFmtId="44" fontId="3" fillId="0" borderId="21" xfId="1" applyFont="1" applyFill="1" applyBorder="1" applyAlignment="1" applyProtection="1">
      <alignment horizontal="center" vertical="center" wrapText="1"/>
    </xf>
    <xf numFmtId="44" fontId="5" fillId="3" borderId="22" xfId="1" applyFont="1" applyFill="1" applyBorder="1" applyAlignment="1" applyProtection="1">
      <alignment horizontal="center" vertical="center" wrapText="1"/>
    </xf>
    <xf numFmtId="44" fontId="1" fillId="0" borderId="22" xfId="1" applyFont="1" applyBorder="1" applyAlignment="1" applyProtection="1">
      <alignment horizontal="center"/>
    </xf>
    <xf numFmtId="44" fontId="3" fillId="3" borderId="22" xfId="1" applyFont="1" applyFill="1" applyBorder="1" applyAlignment="1" applyProtection="1">
      <alignment horizontal="center"/>
    </xf>
    <xf numFmtId="44" fontId="3" fillId="0" borderId="27" xfId="1" applyFont="1" applyBorder="1" applyAlignment="1" applyProtection="1">
      <alignment horizontal="center"/>
    </xf>
  </cellXfs>
  <cellStyles count="7">
    <cellStyle name="Moeda" xfId="1" builtinId="4"/>
    <cellStyle name="Moeda 2" xfId="3"/>
    <cellStyle name="Moeda 4" xfId="5"/>
    <cellStyle name="Normal" xfId="0" builtinId="0"/>
    <cellStyle name="Normal 13" xfId="4"/>
    <cellStyle name="Normal 2" xfId="6"/>
    <cellStyle name="Porcentagem" xfId="2" builtinId="5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7</xdr:row>
      <xdr:rowOff>19050</xdr:rowOff>
    </xdr:from>
    <xdr:to>
      <xdr:col>9</xdr:col>
      <xdr:colOff>923925</xdr:colOff>
      <xdr:row>15</xdr:row>
      <xdr:rowOff>114300</xdr:rowOff>
    </xdr:to>
    <xdr:sp macro="" textlink="">
      <xdr:nvSpPr>
        <xdr:cNvPr id="2" name="PORDB1">
          <a:extLst>
            <a:ext uri="{FF2B5EF4-FFF2-40B4-BE49-F238E27FC236}">
              <a16:creationId xmlns:a16="http://schemas.microsoft.com/office/drawing/2014/main" xmlns="" id="{00000000-0008-0000-0200-000003000000}"/>
            </a:ext>
          </a:extLst>
        </xdr:cNvPr>
        <xdr:cNvSpPr>
          <a:spLocks noChangeArrowheads="1"/>
        </xdr:cNvSpPr>
      </xdr:nvSpPr>
      <xdr:spPr bwMode="auto">
        <a:xfrm>
          <a:off x="19050" y="1314450"/>
          <a:ext cx="11287125" cy="1390650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8</xdr:col>
      <xdr:colOff>371475</xdr:colOff>
      <xdr:row>0</xdr:row>
      <xdr:rowOff>44161</xdr:rowOff>
    </xdr:from>
    <xdr:to>
      <xdr:col>9</xdr:col>
      <xdr:colOff>628650</xdr:colOff>
      <xdr:row>5</xdr:row>
      <xdr:rowOff>104775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91700" y="44161"/>
          <a:ext cx="1219200" cy="93691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NGENHARIA/%2301%20PROJETOS%20EM%20ANDAMENTO/REFORMA%20UNIDADES%20DE%20SAUDE/Indai&#225;/OR&#199;AMENTO/OR&#199;AMENTO%20INDAI&#193;%20REV%2004%20com%20pastilha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GATEWAY\Downloads\Planilha%20or&#231;ament&#225;ri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5ª Medição (2)"/>
      <sheetName val="1ª a 15ª Med"/>
      <sheetName val="ORÇAMENTO"/>
      <sheetName val="MDC"/>
      <sheetName val="BDI"/>
      <sheetName val="CRONOGRAMA"/>
    </sheetNames>
    <sheetDataSet>
      <sheetData sheetId="0"/>
      <sheetData sheetId="1"/>
      <sheetData sheetId="2"/>
      <sheetData sheetId="3">
        <row r="1">
          <cell r="A1" t="str">
            <v>MEMÓRIA DE CÁLCULO</v>
          </cell>
        </row>
        <row r="2">
          <cell r="A2" t="str">
            <v>Obra:</v>
          </cell>
          <cell r="B2" t="str">
            <v>REFORMA DA UNIDADE DE SAÚDE DA COMUNIDADE DO INDAIÁ</v>
          </cell>
        </row>
        <row r="4">
          <cell r="A4">
            <v>1</v>
          </cell>
          <cell r="B4" t="str">
            <v>SERVIÇOS PRELIMINARES</v>
          </cell>
        </row>
        <row r="6">
          <cell r="A6" t="str">
            <v>01.01</v>
          </cell>
          <cell r="B6" t="str">
            <v>PLACA DE OBRA NAS DIMENSÕES DE 2.0 X 4.0 M, PADRÃO IOPES</v>
          </cell>
          <cell r="C6">
            <v>2.5</v>
          </cell>
          <cell r="D6" t="str">
            <v>M2</v>
          </cell>
        </row>
        <row r="7">
          <cell r="C7" t="str">
            <v>comprimento (m)</v>
          </cell>
          <cell r="D7" t="str">
            <v>altura (m)</v>
          </cell>
          <cell r="E7" t="str">
            <v>área (m²)</v>
          </cell>
        </row>
        <row r="8">
          <cell r="B8" t="str">
            <v>DIMENSÕES</v>
          </cell>
          <cell r="C8">
            <v>2</v>
          </cell>
          <cell r="D8">
            <v>1.25</v>
          </cell>
          <cell r="E8">
            <v>2.5</v>
          </cell>
        </row>
        <row r="10">
          <cell r="A10">
            <v>2</v>
          </cell>
          <cell r="B10" t="str">
            <v>DEMOLIÇÕES E RETIRADAS</v>
          </cell>
        </row>
        <row r="12">
          <cell r="A12" t="str">
            <v>02.01</v>
          </cell>
          <cell r="B12" t="str">
            <v>RETIRADA DE REVESTIMENTO ANTIGO EM REBOCO</v>
          </cell>
          <cell r="C12">
            <v>79.490000000000009</v>
          </cell>
          <cell r="D12" t="str">
            <v>M2</v>
          </cell>
          <cell r="E12" t="str">
            <v>Indicado em projeto</v>
          </cell>
        </row>
        <row r="13">
          <cell r="B13" t="str">
            <v>DIMENSÕES</v>
          </cell>
          <cell r="C13" t="str">
            <v>comprimento (m)</v>
          </cell>
          <cell r="D13" t="str">
            <v>altura (m)</v>
          </cell>
          <cell r="E13" t="str">
            <v>área (m²)</v>
          </cell>
        </row>
        <row r="14">
          <cell r="B14" t="str">
            <v>Sala de odontologia: (comp.=4,30+6,05+4,30)</v>
          </cell>
          <cell r="C14">
            <v>14.649999999999999</v>
          </cell>
          <cell r="D14">
            <v>1.3</v>
          </cell>
          <cell r="E14">
            <v>19.05</v>
          </cell>
        </row>
        <row r="15">
          <cell r="B15" t="str">
            <v>Salas 01 e 02 e Hall 01: (comp.=7,05+6,05+7,05+5,25)</v>
          </cell>
          <cell r="C15">
            <v>25.4</v>
          </cell>
          <cell r="D15">
            <v>1.1000000000000001</v>
          </cell>
          <cell r="E15">
            <v>27.94</v>
          </cell>
        </row>
        <row r="16">
          <cell r="B16" t="str">
            <v>Recepção: (comp.=0,90+2,35+1,15+3,00)</v>
          </cell>
          <cell r="C16">
            <v>7.4</v>
          </cell>
          <cell r="D16">
            <v>1.1000000000000001</v>
          </cell>
          <cell r="E16">
            <v>8.14</v>
          </cell>
        </row>
        <row r="17">
          <cell r="B17" t="str">
            <v>painel recepção</v>
          </cell>
          <cell r="C17">
            <v>2.1</v>
          </cell>
          <cell r="D17">
            <v>2.1</v>
          </cell>
          <cell r="E17">
            <v>4.41</v>
          </cell>
        </row>
        <row r="18">
          <cell r="B18" t="str">
            <v>Cozinha</v>
          </cell>
          <cell r="C18">
            <v>1.5</v>
          </cell>
          <cell r="D18">
            <v>1.4</v>
          </cell>
          <cell r="E18">
            <v>2.1</v>
          </cell>
        </row>
        <row r="20">
          <cell r="B20" t="str">
            <v>Mureta da varanda: (9,45+9,41)x 2 lados</v>
          </cell>
          <cell r="C20">
            <v>35.700000000000003</v>
          </cell>
          <cell r="D20">
            <v>0.5</v>
          </cell>
          <cell r="E20">
            <v>17.850000000000001</v>
          </cell>
        </row>
        <row r="21">
          <cell r="D21" t="str">
            <v>TOTAL =</v>
          </cell>
          <cell r="E21">
            <v>79.490000000000009</v>
          </cell>
        </row>
        <row r="23">
          <cell r="A23" t="str">
            <v>02.02</v>
          </cell>
          <cell r="B23" t="str">
            <v>REMOÇÃO DE TELHAS, DE FIBROCIMENTO, METÁLICA E CERÂMICA, DE FORMA MANUAL, SEM REAPROVEITAMENTO. AF_12/2017</v>
          </cell>
          <cell r="C23">
            <v>162.18</v>
          </cell>
          <cell r="D23" t="str">
            <v>M2</v>
          </cell>
          <cell r="E23" t="str">
            <v>Área do telhado (A):
A = a x √(1+i²);
a = área da projeção;
i = inclinação do telhado</v>
          </cell>
        </row>
        <row r="24">
          <cell r="B24" t="str">
            <v>DIMENSÕES</v>
          </cell>
          <cell r="C24" t="str">
            <v>Área da projeção
(a)</v>
          </cell>
          <cell r="D24" t="str">
            <v>Inclinação
(i)</v>
          </cell>
          <cell r="E24" t="str">
            <v>Área do telhado
(A)</v>
          </cell>
        </row>
        <row r="25">
          <cell r="C25">
            <v>155.85</v>
          </cell>
          <cell r="D25">
            <v>0.28799999999999998</v>
          </cell>
          <cell r="E25">
            <v>162.18</v>
          </cell>
        </row>
        <row r="27">
          <cell r="A27" t="str">
            <v>02.03</v>
          </cell>
          <cell r="B27" t="str">
            <v>REMOÇÃO DE FORROS DE DRYWALL, PVC E FIBROMINERAL, DE FORMA MANUAL, SEM REAPROVEITAMENTO. AF_12/2017</v>
          </cell>
          <cell r="C27">
            <v>69.069999999999993</v>
          </cell>
          <cell r="D27" t="str">
            <v>M2</v>
          </cell>
        </row>
        <row r="28">
          <cell r="B28" t="str">
            <v>DIMENSÕES</v>
          </cell>
          <cell r="C28" t="str">
            <v>área (m²)</v>
          </cell>
        </row>
        <row r="29">
          <cell r="B29" t="str">
            <v>Sala de odontologia</v>
          </cell>
          <cell r="C29">
            <v>26.01</v>
          </cell>
        </row>
        <row r="30">
          <cell r="B30" t="str">
            <v>hall01</v>
          </cell>
          <cell r="C30">
            <v>15.73</v>
          </cell>
        </row>
        <row r="31">
          <cell r="B31" t="str">
            <v>cozinha</v>
          </cell>
          <cell r="C31">
            <v>12.04</v>
          </cell>
        </row>
        <row r="32">
          <cell r="B32" t="str">
            <v>Sala de ginecologia + hall 02</v>
          </cell>
          <cell r="C32">
            <v>15.29</v>
          </cell>
        </row>
        <row r="33">
          <cell r="B33" t="str">
            <v>TOTAL =</v>
          </cell>
          <cell r="C33">
            <v>69.069999999999993</v>
          </cell>
        </row>
        <row r="35">
          <cell r="A35" t="str">
            <v>02.04</v>
          </cell>
          <cell r="B35" t="str">
            <v>DEMOLIÇÃO DE REVESTIMENTO COM AZULEJOS</v>
          </cell>
          <cell r="C35">
            <v>17.920000000000002</v>
          </cell>
          <cell r="D35" t="str">
            <v>M2</v>
          </cell>
        </row>
        <row r="36">
          <cell r="B36" t="str">
            <v>DIMENSÕES</v>
          </cell>
          <cell r="C36" t="str">
            <v>comprimento (m)</v>
          </cell>
          <cell r="D36" t="str">
            <v>altura (m)</v>
          </cell>
          <cell r="E36" t="str">
            <v>área (m²)</v>
          </cell>
        </row>
        <row r="37">
          <cell r="B37" t="str">
            <v>Sala de odontologia</v>
          </cell>
          <cell r="C37">
            <v>3.55</v>
          </cell>
          <cell r="D37">
            <v>0.45</v>
          </cell>
          <cell r="E37">
            <v>1.6</v>
          </cell>
        </row>
        <row r="38">
          <cell r="B38" t="str">
            <v>Banho 01: comp.=2,1+0,9+2,1</v>
          </cell>
          <cell r="C38">
            <v>5.0999999999999996</v>
          </cell>
          <cell r="D38">
            <v>1.6</v>
          </cell>
          <cell r="E38">
            <v>8.16</v>
          </cell>
        </row>
        <row r="39">
          <cell r="B39" t="str">
            <v>Banho 02: comp.=2,1+0,9+2,1</v>
          </cell>
          <cell r="C39">
            <v>5.0999999999999996</v>
          </cell>
          <cell r="D39">
            <v>1.6</v>
          </cell>
          <cell r="E39">
            <v>8.16</v>
          </cell>
        </row>
        <row r="40">
          <cell r="D40" t="str">
            <v>TOTAL =</v>
          </cell>
          <cell r="E40">
            <v>17.920000000000002</v>
          </cell>
        </row>
        <row r="42">
          <cell r="A42" t="str">
            <v>02.05</v>
          </cell>
          <cell r="B42" t="str">
            <v>DEMOLIÇÃO DE PISO REVESTIDO COM CERÂMICA INCLUSIVE LASTRO DE CONCRETO</v>
          </cell>
          <cell r="C42">
            <v>3.78</v>
          </cell>
          <cell r="D42" t="str">
            <v>M2</v>
          </cell>
        </row>
        <row r="43">
          <cell r="C43" t="str">
            <v>Banho 01</v>
          </cell>
          <cell r="D43" t="str">
            <v>Banho 02</v>
          </cell>
          <cell r="E43" t="str">
            <v>TOTAL</v>
          </cell>
        </row>
        <row r="44">
          <cell r="B44" t="str">
            <v>área (m²)</v>
          </cell>
          <cell r="C44">
            <v>1.89</v>
          </cell>
          <cell r="D44">
            <v>1.89</v>
          </cell>
          <cell r="E44">
            <v>3.78</v>
          </cell>
        </row>
        <row r="46">
          <cell r="A46" t="str">
            <v>02.06</v>
          </cell>
          <cell r="B46" t="str">
            <v>RETIRADA DE APARELHOS SANITÁRIOS</v>
          </cell>
          <cell r="C46">
            <v>4</v>
          </cell>
          <cell r="D46" t="str">
            <v>UNID</v>
          </cell>
        </row>
        <row r="50">
          <cell r="A50">
            <v>3</v>
          </cell>
          <cell r="B50" t="str">
            <v>REVESTIMENTO / PINTURA DE PAREDES</v>
          </cell>
        </row>
        <row r="51">
          <cell r="A51" t="str">
            <v>03.01</v>
          </cell>
          <cell r="B51" t="str">
            <v>CHAPISCO APLICADO EM ALVENARIAS E ESTRUTURAS DE CONCRETO INTERNAS, COM COLHER DE PEDREIRO. ARGAMASSA TRAÇO 1:3 COM PREPARO EM BETONEIRA 400L. AF_06/2014</v>
          </cell>
          <cell r="C51">
            <v>79.490000000000009</v>
          </cell>
          <cell r="D51" t="str">
            <v>M2</v>
          </cell>
          <cell r="E51" t="str">
            <v>Idem item 02.01 (as áreas onde foram removidas o reboco deverão ser recontituídas com chapisca antes do reboco)</v>
          </cell>
        </row>
        <row r="53">
          <cell r="A53" t="str">
            <v>03.02</v>
          </cell>
          <cell r="B53" t="str">
            <v>REBOCO TIPO PAULISTA DE ARGAMASSA DE CIMENTO, CAL HIDRATADA CH1 E AREIA LAVADA TRAÇO 1:0.5:6, ESPESSURA 25 MM</v>
          </cell>
          <cell r="C53">
            <v>79.490000000000009</v>
          </cell>
          <cell r="D53" t="str">
            <v>M2</v>
          </cell>
          <cell r="E53" t="str">
            <v xml:space="preserve">Idem item 03.01. </v>
          </cell>
        </row>
        <row r="55">
          <cell r="A55" t="str">
            <v>03.03</v>
          </cell>
          <cell r="B55" t="str">
            <v>LIXAMENTO DE PAREDE COM PINTURA ANTIGA PVA PARA RECEBIMENTO DE NOVA CAMADA DE TINTA</v>
          </cell>
          <cell r="C55">
            <v>375.40999999999997</v>
          </cell>
          <cell r="D55" t="str">
            <v>M2</v>
          </cell>
        </row>
        <row r="56">
          <cell r="B56" t="str">
            <v>DIMENSÕES</v>
          </cell>
          <cell r="C56" t="str">
            <v>comprimento (m)</v>
          </cell>
          <cell r="D56" t="str">
            <v>altura (m)</v>
          </cell>
          <cell r="E56" t="str">
            <v>área (m²)</v>
          </cell>
        </row>
        <row r="57">
          <cell r="B57" t="str">
            <v>PAREDES INTERNAS</v>
          </cell>
        </row>
        <row r="58">
          <cell r="B58" t="str">
            <v>Paredes doHall 01, Sala 01 e Sala 02
(7,05+6,05+7,05+6,05)</v>
          </cell>
          <cell r="C58">
            <v>26.2</v>
          </cell>
          <cell r="D58">
            <v>2.9</v>
          </cell>
          <cell r="E58">
            <v>75.98</v>
          </cell>
        </row>
        <row r="59">
          <cell r="B59" t="str">
            <v>Recepção
(3,95+5,00+3,95)</v>
          </cell>
          <cell r="C59">
            <v>12.899999999999999</v>
          </cell>
          <cell r="D59">
            <v>1.7</v>
          </cell>
          <cell r="E59">
            <v>21.93</v>
          </cell>
        </row>
        <row r="60">
          <cell r="B60" t="str">
            <v>Cozinha
(4,15+2,90+4,15+2,90)</v>
          </cell>
          <cell r="C60">
            <v>14.100000000000001</v>
          </cell>
          <cell r="D60">
            <v>1.5</v>
          </cell>
          <cell r="E60">
            <v>21.15</v>
          </cell>
        </row>
        <row r="61">
          <cell r="B61" t="str">
            <v>Banho 01
(2,10+0,90+2,10+0,90)</v>
          </cell>
          <cell r="C61">
            <v>6</v>
          </cell>
          <cell r="D61">
            <v>1.3</v>
          </cell>
          <cell r="E61">
            <v>7.8</v>
          </cell>
        </row>
        <row r="62">
          <cell r="B62" t="str">
            <v>Banho 02
(2,10+0,90+2,10+0,90)</v>
          </cell>
          <cell r="C62">
            <v>6</v>
          </cell>
          <cell r="D62">
            <v>1.3</v>
          </cell>
          <cell r="E62">
            <v>7.8</v>
          </cell>
        </row>
        <row r="63">
          <cell r="B63" t="str">
            <v>Sala de ginecologia e Hall 02
(2,55+6,05+2,55)</v>
          </cell>
          <cell r="C63">
            <v>11.149999999999999</v>
          </cell>
          <cell r="D63">
            <v>2.9</v>
          </cell>
          <cell r="E63">
            <v>32.340000000000003</v>
          </cell>
        </row>
        <row r="64">
          <cell r="B64" t="str">
            <v>Sala de Odonto
(4,30+6,05+4,30)</v>
          </cell>
          <cell r="C64">
            <v>14.649999999999999</v>
          </cell>
          <cell r="D64">
            <v>2.9</v>
          </cell>
          <cell r="E64">
            <v>42.49</v>
          </cell>
        </row>
        <row r="65">
          <cell r="B65" t="str">
            <v>PAREDES EXTERNAS
(19,65+6,05+1,20+1,20+9,25+2,05+3,20+2,05+7,20)</v>
          </cell>
          <cell r="C65">
            <v>51.849999999999994</v>
          </cell>
          <cell r="D65">
            <v>3.2</v>
          </cell>
          <cell r="E65">
            <v>165.92</v>
          </cell>
        </row>
        <row r="66">
          <cell r="D66" t="str">
            <v>TOTAL =</v>
          </cell>
          <cell r="E66">
            <v>375.40999999999997</v>
          </cell>
        </row>
        <row r="68">
          <cell r="A68" t="str">
            <v>03.04</v>
          </cell>
          <cell r="B68" t="str">
            <v>PINTURA COM TINTA LÁTEX PVA, MARCAS DE REFERÊNCIA SUVINIL, CORAL OU METALATEX, INCLUSIVE SELADOR EM PAREDES E FORROS, A TRÊS DEMÃOS</v>
          </cell>
          <cell r="C68">
            <v>209.48999999999998</v>
          </cell>
          <cell r="D68" t="str">
            <v>M2</v>
          </cell>
        </row>
        <row r="69">
          <cell r="B69" t="str">
            <v>áreas internas</v>
          </cell>
          <cell r="C69">
            <v>209.48999999999998</v>
          </cell>
        </row>
        <row r="72">
          <cell r="A72" t="str">
            <v>03.05</v>
          </cell>
          <cell r="B72" t="str">
            <v>REVESTIMENTO CERÂMICO PARA PAREDES INTERNAS COM PLACAS TIPO ESMALTADA EXTRA DE DIMENSÕES 20X20 CM APLICADAS EM AMBIENTES DE ÁREA MAIOR QUE 5 M² NA ALTURA INTEIRA DAS PAREDES. AF_06/2014</v>
          </cell>
          <cell r="C72">
            <v>38.450000000000003</v>
          </cell>
          <cell r="D72" t="str">
            <v>M2</v>
          </cell>
          <cell r="E72" t="str">
            <v>Indicado em projeto</v>
          </cell>
        </row>
        <row r="73">
          <cell r="B73" t="str">
            <v>DIMENSÕES</v>
          </cell>
          <cell r="C73" t="str">
            <v>comprimento (m)</v>
          </cell>
          <cell r="D73" t="str">
            <v>altura (m)</v>
          </cell>
          <cell r="E73" t="str">
            <v>área (m²)</v>
          </cell>
        </row>
        <row r="74">
          <cell r="B74" t="str">
            <v>Recepção: (comp.=3,00+2,35+1,15+3,00)</v>
          </cell>
          <cell r="C74">
            <v>9.5</v>
          </cell>
          <cell r="D74">
            <v>0.8</v>
          </cell>
          <cell r="E74">
            <v>7.6</v>
          </cell>
        </row>
        <row r="75">
          <cell r="B75" t="str">
            <v>painel recepção</v>
          </cell>
          <cell r="C75">
            <v>2.2000000000000002</v>
          </cell>
          <cell r="D75">
            <v>1</v>
          </cell>
          <cell r="E75">
            <v>2.2000000000000002</v>
          </cell>
        </row>
        <row r="76">
          <cell r="B76" t="str">
            <v>banheiros</v>
          </cell>
          <cell r="C76">
            <v>6</v>
          </cell>
          <cell r="D76">
            <v>1.6</v>
          </cell>
          <cell r="E76">
            <v>9.6</v>
          </cell>
        </row>
        <row r="77">
          <cell r="B77" t="str">
            <v>sala odontologia</v>
          </cell>
          <cell r="C77">
            <v>14.649999999999999</v>
          </cell>
          <cell r="D77">
            <v>1.3</v>
          </cell>
          <cell r="E77">
            <v>19.05</v>
          </cell>
        </row>
        <row r="78">
          <cell r="D78" t="str">
            <v>TOTAL =</v>
          </cell>
          <cell r="E78">
            <v>38.450000000000003</v>
          </cell>
        </row>
        <row r="80">
          <cell r="A80" t="str">
            <v>03.06</v>
          </cell>
          <cell r="B80" t="str">
            <v>PEITORIL DE GRANITO CINZA POLIDO, 15 CM, ESP. 3CM</v>
          </cell>
          <cell r="C80">
            <v>2.2000000000000002</v>
          </cell>
          <cell r="D80" t="str">
            <v>M</v>
          </cell>
          <cell r="E80" t="str">
            <v>Indicado em projeto</v>
          </cell>
        </row>
        <row r="81">
          <cell r="B81" t="str">
            <v>DIMENSÕES</v>
          </cell>
          <cell r="C81" t="str">
            <v>comprimento (m)</v>
          </cell>
          <cell r="D81" t="str">
            <v>quatidade</v>
          </cell>
          <cell r="E81" t="str">
            <v>total</v>
          </cell>
        </row>
        <row r="82">
          <cell r="B82" t="str">
            <v>J4 (sala de ginecologia e odontologia)</v>
          </cell>
          <cell r="C82">
            <v>1.1000000000000001</v>
          </cell>
          <cell r="D82">
            <v>2</v>
          </cell>
          <cell r="E82">
            <v>2.2000000000000002</v>
          </cell>
        </row>
        <row r="84">
          <cell r="A84" t="str">
            <v>03.07</v>
          </cell>
          <cell r="B84" t="str">
            <v>PINTURA COM TINTA ACRÍLICA, MARCAS DE REFERÊNCIA SUVINIL, CORAL OU METALATEX, INCLUSIVE SELADOR ACRÍLICO, EM PAREDES E FORROS, A TRÊS DEMÃOS</v>
          </cell>
          <cell r="C84">
            <v>165.92</v>
          </cell>
          <cell r="D84" t="str">
            <v>M2</v>
          </cell>
        </row>
        <row r="85">
          <cell r="B85" t="str">
            <v>Áreas externas</v>
          </cell>
          <cell r="C85">
            <v>165.92</v>
          </cell>
          <cell r="E85" t="str">
            <v>contido no item 03.03</v>
          </cell>
        </row>
        <row r="87">
          <cell r="A87" t="str">
            <v>03.08</v>
          </cell>
          <cell r="B87" t="str">
            <v>CERÂMICA 10 X 10 CM, MARCAS DE REFERÊNCIA ELIANE, CECRISA OU PORTOBELLO, COM REJUNTE ESP. 0.5CM, EMPREGANDO ARGAMASSA COLANTE</v>
          </cell>
          <cell r="C87">
            <v>2.85</v>
          </cell>
          <cell r="D87" t="str">
            <v>M²</v>
          </cell>
        </row>
        <row r="88">
          <cell r="B88" t="str">
            <v>DIMENSÕES</v>
          </cell>
          <cell r="C88" t="str">
            <v>comprimento (m)</v>
          </cell>
          <cell r="D88" t="str">
            <v>altura (m)</v>
          </cell>
          <cell r="E88" t="str">
            <v>área (m²)</v>
          </cell>
        </row>
        <row r="89">
          <cell r="B89" t="str">
            <v>Recepção: (comp.=3,00+2,35+1,15+3,00)</v>
          </cell>
          <cell r="C89">
            <v>9.5</v>
          </cell>
          <cell r="D89">
            <v>0.3</v>
          </cell>
          <cell r="E89">
            <v>2.85</v>
          </cell>
        </row>
        <row r="91">
          <cell r="A91" t="str">
            <v>03.09</v>
          </cell>
          <cell r="B91" t="str">
            <v>APICOAMENTO MANUAL DE SUPERFICIE DE CONCRETO</v>
          </cell>
          <cell r="C91">
            <v>27.299999999999997</v>
          </cell>
          <cell r="D91" t="str">
            <v>M2</v>
          </cell>
        </row>
        <row r="92">
          <cell r="B92" t="str">
            <v>recepção</v>
          </cell>
          <cell r="C92">
            <v>12.65</v>
          </cell>
        </row>
        <row r="93">
          <cell r="B93" t="str">
            <v>sala de odontologia</v>
          </cell>
          <cell r="C93">
            <v>14.649999999999999</v>
          </cell>
        </row>
        <row r="94">
          <cell r="B94" t="str">
            <v>total</v>
          </cell>
          <cell r="C94">
            <v>27.299999999999997</v>
          </cell>
        </row>
        <row r="96">
          <cell r="A96" t="str">
            <v>4</v>
          </cell>
          <cell r="B96" t="str">
            <v>PISO</v>
          </cell>
        </row>
        <row r="97">
          <cell r="A97" t="str">
            <v>04.01</v>
          </cell>
          <cell r="B97" t="str">
            <v>REGULARIZAÇÃO DE BASE P/ REVESTIMENTO CERÂMICO, COM ARGAMASSA DE CIMENTO E AREIA NO TRAÇO 1:5, ESPESSURA 3CM</v>
          </cell>
          <cell r="C97">
            <v>3.78</v>
          </cell>
          <cell r="D97" t="str">
            <v>M2</v>
          </cell>
          <cell r="E97" t="str">
            <v>idem item 02.05</v>
          </cell>
        </row>
        <row r="99">
          <cell r="A99" t="str">
            <v>04.02</v>
          </cell>
          <cell r="B99" t="str">
            <v>REVESTIMENTO CERÂMICO PARA PISO COM PLACAS TIPO ESMALTADA EXTRA DE DIMENSÕES 35X35 CM APLICADA EM AMBIENTES DE ÁREA MENOR QUE 5 M2. AF_06/2014</v>
          </cell>
          <cell r="C99">
            <v>3.78</v>
          </cell>
          <cell r="D99" t="str">
            <v>M2</v>
          </cell>
          <cell r="E99" t="str">
            <v>idem item 02.05</v>
          </cell>
        </row>
        <row r="101">
          <cell r="A101" t="str">
            <v>04.03</v>
          </cell>
          <cell r="B101" t="str">
            <v>PISO CIMENTADO LISO COM 1.5 CM DE ESPESSURA, DE ARGAMASSA DE CIMENTO E AREIA NO TRAÇO 1:3 E JUNTAS PLÁSTICAS EM QUADROS DE 1 M</v>
          </cell>
          <cell r="C101">
            <v>40.28</v>
          </cell>
          <cell r="D101" t="str">
            <v>M3</v>
          </cell>
        </row>
        <row r="103">
          <cell r="A103" t="str">
            <v>04.04</v>
          </cell>
          <cell r="B103" t="str">
            <v>SOLEIRA DE GRANITO CINZA, ESPESSURA 3 CM E LARGURA DE 3 CM, CONFORME DETALHE EM PROJETO</v>
          </cell>
          <cell r="C103">
            <v>1.4</v>
          </cell>
          <cell r="D103" t="str">
            <v>M</v>
          </cell>
          <cell r="E103" t="str">
            <v>banheiros (0,70+0,70)</v>
          </cell>
        </row>
        <row r="106">
          <cell r="A106">
            <v>5</v>
          </cell>
          <cell r="B106" t="str">
            <v>COBERTURA</v>
          </cell>
        </row>
        <row r="107">
          <cell r="A107" t="str">
            <v>05.01</v>
          </cell>
          <cell r="B107" t="str">
            <v>FORRO PVC BRANCO L = 20 CM, FRISADO, COLOCADO</v>
          </cell>
          <cell r="C107">
            <v>69.069999999999993</v>
          </cell>
          <cell r="D107" t="str">
            <v>M2</v>
          </cell>
          <cell r="E107" t="str">
            <v>idem item 02.03</v>
          </cell>
        </row>
        <row r="109">
          <cell r="A109" t="str">
            <v>05.02</v>
          </cell>
          <cell r="B109" t="str">
            <v>COBERTURA NOVA DE TELHAS ONDULADAS DE FIBROCIMENTO 6.0MM, INCLUSIVE CUMEEIRAS E ACESSÓRIOS DE FIXAÇÃO</v>
          </cell>
          <cell r="C109">
            <v>162.18</v>
          </cell>
          <cell r="D109" t="str">
            <v>M2</v>
          </cell>
          <cell r="E109" t="str">
            <v>idem item 02.02</v>
          </cell>
        </row>
        <row r="111">
          <cell r="A111">
            <v>6</v>
          </cell>
          <cell r="B111" t="str">
            <v>ESQUADRIAS</v>
          </cell>
        </row>
        <row r="112">
          <cell r="A112" t="str">
            <v>06.01</v>
          </cell>
          <cell r="B112" t="str">
            <v>PORTÃO DE FERRO DE ABRIR EM BARRA CHATA, CHAPA E TUBO, INCLUSIVE CHUMBAMENTO</v>
          </cell>
          <cell r="C112">
            <v>3</v>
          </cell>
          <cell r="D112" t="str">
            <v>M2</v>
          </cell>
          <cell r="E112" t="str">
            <v>Portão para casa do compressor: (2,0 x 1,5)m²</v>
          </cell>
        </row>
        <row r="114">
          <cell r="A114" t="str">
            <v>06.02</v>
          </cell>
          <cell r="B114" t="str">
            <v>PINTURA COM TINTA ESMALTE SINTÉTICO SUVINIL, CORAL OU METALATEX A DUAS DEMÃOS, INCLUSIVE FUNDO ANTI CORROSIVO A UMA DEMÃO, EM METAL</v>
          </cell>
          <cell r="C114">
            <v>3</v>
          </cell>
          <cell r="D114" t="str">
            <v>M2</v>
          </cell>
        </row>
        <row r="116">
          <cell r="A116" t="str">
            <v>06.03</v>
          </cell>
          <cell r="B116" t="str">
            <v>BÁSCULA PARA VIDRO EM ALUMÍNIO ANODIZADO COR NATURAL, LINHA 25, COMPLETA, COM TRANCA, CAIXILHO, ALIZAR E CONTRAMARCO, EXCLUSIVE VIDRO</v>
          </cell>
          <cell r="C116">
            <v>1</v>
          </cell>
          <cell r="D116" t="str">
            <v>M2</v>
          </cell>
        </row>
        <row r="117">
          <cell r="C117" t="str">
            <v>comprimento</v>
          </cell>
          <cell r="D117" t="str">
            <v>altura</v>
          </cell>
          <cell r="E117" t="str">
            <v>quantidade</v>
          </cell>
          <cell r="F117" t="str">
            <v>total</v>
          </cell>
        </row>
        <row r="118">
          <cell r="B118" t="str">
            <v>J4 - sala de ginecologia e odontologia</v>
          </cell>
          <cell r="C118">
            <v>1</v>
          </cell>
          <cell r="D118">
            <v>0.5</v>
          </cell>
          <cell r="E118">
            <v>2</v>
          </cell>
          <cell r="F118">
            <v>1</v>
          </cell>
        </row>
        <row r="120">
          <cell r="A120" t="str">
            <v>06.04</v>
          </cell>
          <cell r="B120" t="str">
            <v>VIDRO PLANO TRANSPARENTE LISO, COM 4 MM DE ESPESSURA</v>
          </cell>
          <cell r="C120">
            <v>1</v>
          </cell>
          <cell r="D120" t="str">
            <v>M2</v>
          </cell>
          <cell r="E120" t="str">
            <v>idem item 06.03</v>
          </cell>
        </row>
        <row r="122">
          <cell r="A122" t="str">
            <v>06.05</v>
          </cell>
          <cell r="B122" t="str">
            <v>PINTURA COM TINTA ESMALTE SINTÉTICO, MARCAS DE REFERÊNCIA SUVINIL, CORAL OU METALATEX, INCLUSIVE FUNDO BRANCONIVELADOR, EM MADEIRA, A DUAS DEMÃOS</v>
          </cell>
          <cell r="C122">
            <v>40.68</v>
          </cell>
          <cell r="D122" t="str">
            <v>M2</v>
          </cell>
        </row>
        <row r="124">
          <cell r="B124" t="str">
            <v>área de aberturas J1 (quadro de esquadrias)</v>
          </cell>
          <cell r="C124">
            <v>7.8</v>
          </cell>
        </row>
        <row r="125">
          <cell r="B125" t="str">
            <v>área de abertura P1(8,82) e P2(3,72) ( quadro de esquadrias)</v>
          </cell>
          <cell r="C125">
            <v>12.540000000000001</v>
          </cell>
        </row>
        <row r="126">
          <cell r="B126" t="str">
            <v>TOTAL =</v>
          </cell>
          <cell r="C126">
            <v>40.68</v>
          </cell>
        </row>
        <row r="128">
          <cell r="A128" t="str">
            <v>06.06</v>
          </cell>
          <cell r="B128" t="str">
            <v>FORNECIMENTO E INSTALAÇÃO DE PORTA PARA DIVISÓRIA DE 80 X 210 CM INCLUINDO DOBRADIÇAS E FECHADURA INTERNA</v>
          </cell>
          <cell r="C128">
            <v>1</v>
          </cell>
          <cell r="D128" t="str">
            <v>UM</v>
          </cell>
        </row>
        <row r="130">
          <cell r="A130">
            <v>7</v>
          </cell>
          <cell r="B130" t="str">
            <v>SERVIÇÕS DIVERSOS</v>
          </cell>
        </row>
        <row r="132">
          <cell r="A132" t="str">
            <v>07.01</v>
          </cell>
          <cell r="B132" t="str">
            <v>VASO SANITÁRIO PADRÃO POPULAR COMPLETO COM ACESSÓRIOS PARA LIGAÇÃO, MARCAS DE REFERÊNCIA DECA, CELITE OU IDEAL STANDARD, INCLUSIVE ASSENTO PLÁSTICO</v>
          </cell>
          <cell r="C132">
            <v>2</v>
          </cell>
          <cell r="D132" t="str">
            <v>UNID</v>
          </cell>
        </row>
        <row r="134">
          <cell r="A134" t="str">
            <v>07.02</v>
          </cell>
          <cell r="B134" t="str">
            <v>LAVATÓRIO DE LOUÇA BRANCA, PADRÃO POPULAR, MARCAS DE REFERÊNCIA DECA, CELITE OU IDEAL STANDARD, INCLUSIVE ACESSÓRIOS EM PVC, EXCETO TORNEIRA</v>
          </cell>
          <cell r="C134">
            <v>2</v>
          </cell>
          <cell r="D134" t="str">
            <v>UNID</v>
          </cell>
        </row>
        <row r="136">
          <cell r="A136" t="str">
            <v>07.03</v>
          </cell>
          <cell r="B136" t="str">
            <v>TORNEIRA PRESSÃO CROMADA DIÂM. 1/2" PARA LAVATÓRIO, MARCAS DE REFERÊNCIA FABRIMAR, DECA OU DOCOL</v>
          </cell>
          <cell r="C136">
            <v>2</v>
          </cell>
          <cell r="D136" t="str">
            <v>UNID</v>
          </cell>
        </row>
        <row r="138">
          <cell r="A138" t="str">
            <v>07.04</v>
          </cell>
          <cell r="B138" t="str">
            <v>FORNECIMENTO E INSTALAÇÃO DE DIVISÓRIAS NOVAS COM ACABAMENTO DE CHAPA DE FIBRA DE MADEIRA, SISTEMA DE MONTAGEM SIMPLIFICADO, ESPESSURA DE 35MM E MIOLO EM COLMÉIA NO PADRÃO PAINEL/PAINEL</v>
          </cell>
          <cell r="C138">
            <v>7.3949999999999996</v>
          </cell>
          <cell r="D138" t="str">
            <v>M²</v>
          </cell>
        </row>
        <row r="139">
          <cell r="B139" t="str">
            <v>Dimensões</v>
          </cell>
          <cell r="C139" t="str">
            <v>comprimento</v>
          </cell>
          <cell r="D139" t="str">
            <v>altura</v>
          </cell>
          <cell r="E139" t="str">
            <v>total</v>
          </cell>
        </row>
        <row r="140">
          <cell r="B140" t="str">
            <v>sala de ginecologia</v>
          </cell>
          <cell r="C140">
            <v>2.5499999999999998</v>
          </cell>
          <cell r="D140">
            <v>2.9</v>
          </cell>
          <cell r="E140">
            <v>7.3949999999999996</v>
          </cell>
        </row>
        <row r="142">
          <cell r="A142" t="str">
            <v>07.05</v>
          </cell>
          <cell r="B142" t="str">
            <v>PAPELEIRA DE PAREDE EM METAL CROMADO SEM TAMPA, INCLUSO FIXAÇÃO. AF_10/2016</v>
          </cell>
          <cell r="C142">
            <v>2</v>
          </cell>
          <cell r="D142" t="str">
            <v>UNID</v>
          </cell>
        </row>
        <row r="144">
          <cell r="A144" t="str">
            <v>07.06</v>
          </cell>
          <cell r="B144" t="str">
            <v>RALO SIFONADO EM PVC 100X100MM, COM GRELHA PVC</v>
          </cell>
          <cell r="C144">
            <v>2</v>
          </cell>
          <cell r="D144" t="str">
            <v>UNID</v>
          </cell>
        </row>
        <row r="146">
          <cell r="A146">
            <v>8</v>
          </cell>
          <cell r="B146" t="str">
            <v>LIMPEZA</v>
          </cell>
        </row>
        <row r="148">
          <cell r="A148" t="str">
            <v>08.01</v>
          </cell>
          <cell r="B148" t="str">
            <v>LIMPEZA GERAL DA OBRA (EDIFICAÇÃO)</v>
          </cell>
          <cell r="C148">
            <v>131.34</v>
          </cell>
          <cell r="D148" t="str">
            <v>M2</v>
          </cell>
        </row>
        <row r="149">
          <cell r="B149" t="str">
            <v>DIMENSÕES</v>
          </cell>
          <cell r="C149" t="str">
            <v>área (m²)</v>
          </cell>
        </row>
        <row r="150">
          <cell r="B150" t="str">
            <v>Será considerada a área do posto de saude</v>
          </cell>
          <cell r="C150">
            <v>131.34</v>
          </cell>
        </row>
        <row r="176">
          <cell r="C176" t="str">
            <v>Alex Nali Ferreira</v>
          </cell>
        </row>
        <row r="177">
          <cell r="C177" t="str">
            <v>Engenheiro Civil</v>
          </cell>
        </row>
        <row r="178">
          <cell r="C178" t="str">
            <v>CREA-ES 039390/D</v>
          </cell>
        </row>
      </sheetData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"/>
      <sheetName val="CALCULO RE-BAR"/>
      <sheetName val="COMPOSIÇÃO"/>
      <sheetName val="tab_iopes_2017_09_servicos"/>
      <sheetName val="BDI"/>
      <sheetName val="ENCARGOS SOCIAIS"/>
    </sheetNames>
    <sheetDataSet>
      <sheetData sheetId="0">
        <row r="6">
          <cell r="B6">
            <v>1.1903999999999999</v>
          </cell>
        </row>
        <row r="7">
          <cell r="B7">
            <v>0.25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39997558519241921"/>
    <pageSetUpPr fitToPage="1"/>
  </sheetPr>
  <dimension ref="A1:K68"/>
  <sheetViews>
    <sheetView tabSelected="1" view="pageBreakPreview" topLeftCell="A10" zoomScaleNormal="100" zoomScaleSheetLayoutView="100" workbookViewId="0">
      <selection activeCell="I23" sqref="I23:I28"/>
    </sheetView>
  </sheetViews>
  <sheetFormatPr defaultRowHeight="12.75" x14ac:dyDescent="0.2"/>
  <cols>
    <col min="1" max="1" width="13" style="4" customWidth="1"/>
    <col min="2" max="2" width="7.140625" style="4" bestFit="1" customWidth="1"/>
    <col min="3" max="3" width="8.42578125" style="4" bestFit="1" customWidth="1"/>
    <col min="4" max="4" width="70.140625" style="4" customWidth="1"/>
    <col min="5" max="5" width="5.7109375" style="4" customWidth="1"/>
    <col min="6" max="6" width="8" style="4" bestFit="1" customWidth="1"/>
    <col min="7" max="8" width="14.42578125" style="4" customWidth="1"/>
    <col min="9" max="10" width="14.42578125" style="9" customWidth="1"/>
    <col min="11" max="16384" width="9.140625" style="4"/>
  </cols>
  <sheetData>
    <row r="1" spans="1:10" ht="12.75" customHeight="1" x14ac:dyDescent="0.2">
      <c r="A1" s="19" t="s">
        <v>0</v>
      </c>
      <c r="B1" s="20"/>
      <c r="C1" s="20"/>
      <c r="D1" s="20"/>
      <c r="E1" s="20"/>
      <c r="F1" s="20"/>
      <c r="G1" s="20"/>
      <c r="H1" s="21"/>
      <c r="I1" s="22"/>
      <c r="J1" s="23"/>
    </row>
    <row r="2" spans="1:10" ht="13.5" customHeight="1" thickBot="1" x14ac:dyDescent="0.25">
      <c r="A2" s="24"/>
      <c r="B2" s="25"/>
      <c r="C2" s="25"/>
      <c r="D2" s="25"/>
      <c r="E2" s="25"/>
      <c r="F2" s="25"/>
      <c r="G2" s="25"/>
      <c r="H2" s="26"/>
      <c r="I2" s="27"/>
      <c r="J2" s="28"/>
    </row>
    <row r="3" spans="1:10" ht="14.25" customHeight="1" x14ac:dyDescent="0.2">
      <c r="A3" s="29" t="s">
        <v>1</v>
      </c>
      <c r="B3" s="30"/>
      <c r="C3" s="30"/>
      <c r="D3" s="30"/>
      <c r="E3" s="30"/>
      <c r="F3" s="30"/>
      <c r="G3" s="30"/>
      <c r="H3" s="31"/>
      <c r="I3" s="27"/>
      <c r="J3" s="28"/>
    </row>
    <row r="4" spans="1:10" ht="14.25" customHeight="1" x14ac:dyDescent="0.2">
      <c r="A4" s="29" t="s">
        <v>2</v>
      </c>
      <c r="B4" s="30"/>
      <c r="C4" s="30"/>
      <c r="D4" s="30"/>
      <c r="E4" s="30"/>
      <c r="F4" s="30"/>
      <c r="G4" s="30"/>
      <c r="H4" s="31"/>
      <c r="I4" s="27"/>
      <c r="J4" s="28"/>
    </row>
    <row r="5" spans="1:10" ht="14.25" customHeight="1" x14ac:dyDescent="0.2">
      <c r="A5" s="29" t="s">
        <v>3</v>
      </c>
      <c r="B5" s="30"/>
      <c r="C5" s="30"/>
      <c r="D5" s="30"/>
      <c r="E5" s="30"/>
      <c r="F5" s="30"/>
      <c r="G5" s="30"/>
      <c r="H5" s="31"/>
      <c r="I5" s="27"/>
      <c r="J5" s="28"/>
    </row>
    <row r="6" spans="1:10" ht="14.25" customHeight="1" thickBot="1" x14ac:dyDescent="0.25">
      <c r="A6" s="32"/>
      <c r="B6" s="33"/>
      <c r="C6" s="33"/>
      <c r="D6" s="33"/>
      <c r="E6" s="33"/>
      <c r="F6" s="33"/>
      <c r="G6" s="33"/>
      <c r="H6" s="34"/>
      <c r="I6" s="35"/>
      <c r="J6" s="36"/>
    </row>
    <row r="7" spans="1:10" ht="16.5" customHeight="1" thickBot="1" x14ac:dyDescent="0.25">
      <c r="A7" s="37" t="s">
        <v>4</v>
      </c>
      <c r="B7" s="38"/>
      <c r="C7" s="38"/>
      <c r="D7" s="38"/>
      <c r="E7" s="38"/>
      <c r="F7" s="38"/>
      <c r="G7" s="38"/>
      <c r="H7" s="38"/>
      <c r="I7" s="38"/>
      <c r="J7" s="39"/>
    </row>
    <row r="8" spans="1:10" ht="11.25" customHeight="1" x14ac:dyDescent="0.2">
      <c r="A8" s="32"/>
      <c r="B8" s="33"/>
      <c r="C8" s="33"/>
      <c r="D8" s="33"/>
      <c r="E8" s="33"/>
      <c r="F8" s="33"/>
      <c r="G8" s="33"/>
      <c r="H8" s="33"/>
      <c r="I8" s="33"/>
      <c r="J8" s="33"/>
    </row>
    <row r="9" spans="1:10" x14ac:dyDescent="0.2">
      <c r="A9" s="40" t="s">
        <v>5</v>
      </c>
      <c r="B9" s="41"/>
      <c r="C9" s="42" t="s">
        <v>6</v>
      </c>
      <c r="D9" s="42"/>
      <c r="E9" s="42"/>
      <c r="F9" s="42"/>
      <c r="G9" s="42"/>
      <c r="H9" s="42"/>
      <c r="I9" s="42"/>
      <c r="J9" s="42"/>
    </row>
    <row r="10" spans="1:10" x14ac:dyDescent="0.2">
      <c r="A10" s="40" t="s">
        <v>7</v>
      </c>
      <c r="B10" s="41"/>
      <c r="C10" s="42" t="s">
        <v>8</v>
      </c>
      <c r="D10" s="42"/>
      <c r="E10" s="42"/>
      <c r="F10" s="42"/>
      <c r="G10" s="42"/>
      <c r="H10" s="42"/>
      <c r="I10" s="42"/>
      <c r="J10" s="42"/>
    </row>
    <row r="11" spans="1:10" x14ac:dyDescent="0.2">
      <c r="A11" s="40" t="s">
        <v>9</v>
      </c>
      <c r="B11" s="41"/>
      <c r="C11" s="43" t="s">
        <v>10</v>
      </c>
      <c r="D11" s="43"/>
      <c r="E11" s="43"/>
      <c r="F11" s="43"/>
      <c r="G11" s="43"/>
      <c r="H11" s="43"/>
      <c r="I11" s="43"/>
      <c r="J11" s="43"/>
    </row>
    <row r="12" spans="1:10" x14ac:dyDescent="0.2">
      <c r="A12" s="40" t="s">
        <v>11</v>
      </c>
      <c r="B12" s="41"/>
      <c r="C12" s="44">
        <v>43739</v>
      </c>
      <c r="D12" s="44"/>
      <c r="E12" s="44"/>
      <c r="F12" s="44"/>
      <c r="G12" s="44"/>
      <c r="H12" s="44"/>
      <c r="I12" s="44"/>
      <c r="J12" s="44"/>
    </row>
    <row r="13" spans="1:10" x14ac:dyDescent="0.2">
      <c r="A13" s="40" t="s">
        <v>12</v>
      </c>
      <c r="B13" s="41"/>
      <c r="C13" s="45">
        <v>0.2661</v>
      </c>
      <c r="D13" s="45"/>
      <c r="E13" s="45"/>
      <c r="F13" s="45"/>
      <c r="G13" s="45"/>
      <c r="H13" s="45"/>
      <c r="I13" s="45"/>
      <c r="J13" s="45"/>
    </row>
    <row r="14" spans="1:10" x14ac:dyDescent="0.2">
      <c r="A14" s="40" t="s">
        <v>13</v>
      </c>
      <c r="B14" s="41"/>
      <c r="C14" s="45" t="s">
        <v>14</v>
      </c>
      <c r="D14" s="45"/>
      <c r="E14" s="45"/>
      <c r="F14" s="45"/>
      <c r="G14" s="45"/>
      <c r="H14" s="45"/>
      <c r="I14" s="45"/>
      <c r="J14" s="45"/>
    </row>
    <row r="15" spans="1:10" x14ac:dyDescent="0.2">
      <c r="A15" s="40" t="s">
        <v>15</v>
      </c>
      <c r="B15" s="41"/>
      <c r="C15" s="46" t="s">
        <v>16</v>
      </c>
      <c r="D15" s="46"/>
      <c r="E15" s="46"/>
      <c r="F15" s="46"/>
      <c r="G15" s="46"/>
      <c r="H15" s="46"/>
      <c r="I15" s="46"/>
      <c r="J15" s="46"/>
    </row>
    <row r="16" spans="1:10" ht="11.25" customHeight="1" thickBot="1" x14ac:dyDescent="0.25">
      <c r="A16" s="47"/>
      <c r="B16" s="48"/>
      <c r="C16" s="48"/>
      <c r="D16" s="48"/>
      <c r="E16" s="48"/>
      <c r="F16" s="48"/>
      <c r="G16" s="48"/>
      <c r="H16" s="48"/>
      <c r="I16" s="48"/>
      <c r="J16" s="48"/>
    </row>
    <row r="17" spans="1:10" x14ac:dyDescent="0.2">
      <c r="A17" s="58" t="s">
        <v>17</v>
      </c>
      <c r="B17" s="59" t="s">
        <v>18</v>
      </c>
      <c r="C17" s="59" t="s">
        <v>19</v>
      </c>
      <c r="D17" s="60" t="s">
        <v>20</v>
      </c>
      <c r="E17" s="61" t="s">
        <v>21</v>
      </c>
      <c r="F17" s="62"/>
      <c r="G17" s="63"/>
      <c r="H17" s="62"/>
      <c r="I17" s="10" t="s">
        <v>113</v>
      </c>
      <c r="J17" s="3"/>
    </row>
    <row r="18" spans="1:10" x14ac:dyDescent="0.2">
      <c r="A18" s="64"/>
      <c r="B18" s="65"/>
      <c r="C18" s="65"/>
      <c r="D18" s="66"/>
      <c r="E18" s="67" t="s">
        <v>22</v>
      </c>
      <c r="F18" s="68" t="s">
        <v>23</v>
      </c>
      <c r="G18" s="69" t="s">
        <v>114</v>
      </c>
      <c r="H18" s="70" t="s">
        <v>24</v>
      </c>
      <c r="I18" s="11" t="s">
        <v>114</v>
      </c>
      <c r="J18" s="120" t="s">
        <v>24</v>
      </c>
    </row>
    <row r="19" spans="1:10" x14ac:dyDescent="0.2">
      <c r="A19" s="64"/>
      <c r="B19" s="71"/>
      <c r="C19" s="71"/>
      <c r="D19" s="66"/>
      <c r="E19" s="71"/>
      <c r="F19" s="72"/>
      <c r="G19" s="73"/>
      <c r="H19" s="74"/>
      <c r="I19" s="12"/>
      <c r="J19" s="121"/>
    </row>
    <row r="20" spans="1:10" x14ac:dyDescent="0.2">
      <c r="A20" s="75">
        <v>1</v>
      </c>
      <c r="B20" s="76"/>
      <c r="C20" s="77"/>
      <c r="D20" s="78" t="s">
        <v>27</v>
      </c>
      <c r="E20" s="76"/>
      <c r="F20" s="77"/>
      <c r="G20" s="79"/>
      <c r="H20" s="80">
        <v>594.83000000000004</v>
      </c>
      <c r="I20" s="13"/>
      <c r="J20" s="122">
        <f>SUM(J21)</f>
        <v>0</v>
      </c>
    </row>
    <row r="21" spans="1:10" x14ac:dyDescent="0.2">
      <c r="A21" s="81" t="s">
        <v>28</v>
      </c>
      <c r="B21" s="82" t="s">
        <v>25</v>
      </c>
      <c r="C21" s="82">
        <v>20305</v>
      </c>
      <c r="D21" s="83" t="s">
        <v>29</v>
      </c>
      <c r="E21" s="82" t="s">
        <v>30</v>
      </c>
      <c r="F21" s="84">
        <v>2.5</v>
      </c>
      <c r="G21" s="85">
        <v>237.93</v>
      </c>
      <c r="H21" s="86">
        <v>594.83000000000004</v>
      </c>
      <c r="I21" s="49"/>
      <c r="J21" s="123">
        <f>IF($I21&gt;$G21,"NÃO ATENDE",ROUND($I21*$F21,2))</f>
        <v>0</v>
      </c>
    </row>
    <row r="22" spans="1:10" x14ac:dyDescent="0.2">
      <c r="A22" s="75">
        <v>2</v>
      </c>
      <c r="B22" s="76"/>
      <c r="C22" s="77"/>
      <c r="D22" s="78" t="s">
        <v>31</v>
      </c>
      <c r="E22" s="76"/>
      <c r="F22" s="77"/>
      <c r="G22" s="79"/>
      <c r="H22" s="80">
        <v>2105.61</v>
      </c>
      <c r="I22" s="13"/>
      <c r="J22" s="122">
        <f>SUM(J23:J28)</f>
        <v>0</v>
      </c>
    </row>
    <row r="23" spans="1:10" x14ac:dyDescent="0.2">
      <c r="A23" s="87" t="s">
        <v>32</v>
      </c>
      <c r="B23" s="82" t="s">
        <v>25</v>
      </c>
      <c r="C23" s="82">
        <v>10208</v>
      </c>
      <c r="D23" s="83" t="s">
        <v>33</v>
      </c>
      <c r="E23" s="82" t="s">
        <v>30</v>
      </c>
      <c r="F23" s="84">
        <v>79.489999999999995</v>
      </c>
      <c r="G23" s="85">
        <v>8.1199999999999992</v>
      </c>
      <c r="H23" s="86">
        <v>645.46</v>
      </c>
      <c r="I23" s="49"/>
      <c r="J23" s="123">
        <f t="shared" ref="J23:J28" si="0">IF($I23&gt;$G23,"NÃO ATENDE",ROUND($I23*$F23,2))</f>
        <v>0</v>
      </c>
    </row>
    <row r="24" spans="1:10" s="5" customFormat="1" ht="25.5" x14ac:dyDescent="0.2">
      <c r="A24" s="87" t="s">
        <v>34</v>
      </c>
      <c r="B24" s="88" t="s">
        <v>26</v>
      </c>
      <c r="C24" s="82">
        <v>97647</v>
      </c>
      <c r="D24" s="89" t="s">
        <v>35</v>
      </c>
      <c r="E24" s="88" t="s">
        <v>30</v>
      </c>
      <c r="F24" s="84">
        <v>162.18</v>
      </c>
      <c r="G24" s="90">
        <v>2.89</v>
      </c>
      <c r="H24" s="91">
        <v>468.7</v>
      </c>
      <c r="I24" s="50"/>
      <c r="J24" s="123">
        <f t="shared" si="0"/>
        <v>0</v>
      </c>
    </row>
    <row r="25" spans="1:10" ht="25.5" x14ac:dyDescent="0.2">
      <c r="A25" s="87" t="s">
        <v>36</v>
      </c>
      <c r="B25" s="82" t="s">
        <v>26</v>
      </c>
      <c r="C25" s="82">
        <v>97640</v>
      </c>
      <c r="D25" s="92" t="s">
        <v>37</v>
      </c>
      <c r="E25" s="82" t="s">
        <v>30</v>
      </c>
      <c r="F25" s="84">
        <v>69.069999999999993</v>
      </c>
      <c r="G25" s="85">
        <v>1.61</v>
      </c>
      <c r="H25" s="86">
        <v>111.2</v>
      </c>
      <c r="I25" s="49"/>
      <c r="J25" s="123">
        <f t="shared" si="0"/>
        <v>0</v>
      </c>
    </row>
    <row r="26" spans="1:10" x14ac:dyDescent="0.2">
      <c r="A26" s="87" t="s">
        <v>38</v>
      </c>
      <c r="B26" s="82" t="s">
        <v>25</v>
      </c>
      <c r="C26" s="82">
        <v>10206</v>
      </c>
      <c r="D26" s="92" t="s">
        <v>39</v>
      </c>
      <c r="E26" s="82" t="s">
        <v>30</v>
      </c>
      <c r="F26" s="84">
        <v>17.920000000000002</v>
      </c>
      <c r="G26" s="85">
        <v>40.57</v>
      </c>
      <c r="H26" s="86">
        <v>727.01</v>
      </c>
      <c r="I26" s="49"/>
      <c r="J26" s="123">
        <f t="shared" si="0"/>
        <v>0</v>
      </c>
    </row>
    <row r="27" spans="1:10" ht="25.5" x14ac:dyDescent="0.2">
      <c r="A27" s="87" t="s">
        <v>40</v>
      </c>
      <c r="B27" s="82" t="s">
        <v>25</v>
      </c>
      <c r="C27" s="82">
        <v>10203</v>
      </c>
      <c r="D27" s="92" t="s">
        <v>41</v>
      </c>
      <c r="E27" s="82" t="s">
        <v>30</v>
      </c>
      <c r="F27" s="84">
        <v>3.78</v>
      </c>
      <c r="G27" s="85">
        <v>22.71</v>
      </c>
      <c r="H27" s="86">
        <v>85.84</v>
      </c>
      <c r="I27" s="49"/>
      <c r="J27" s="123">
        <f t="shared" si="0"/>
        <v>0</v>
      </c>
    </row>
    <row r="28" spans="1:10" x14ac:dyDescent="0.2">
      <c r="A28" s="87" t="s">
        <v>42</v>
      </c>
      <c r="B28" s="82" t="s">
        <v>25</v>
      </c>
      <c r="C28" s="82">
        <v>10223</v>
      </c>
      <c r="D28" s="93" t="s">
        <v>43</v>
      </c>
      <c r="E28" s="82" t="s">
        <v>44</v>
      </c>
      <c r="F28" s="84">
        <v>4</v>
      </c>
      <c r="G28" s="85">
        <v>16.850000000000001</v>
      </c>
      <c r="H28" s="86">
        <v>67.400000000000006</v>
      </c>
      <c r="I28" s="49"/>
      <c r="J28" s="123">
        <f t="shared" si="0"/>
        <v>0</v>
      </c>
    </row>
    <row r="29" spans="1:10" s="7" customFormat="1" x14ac:dyDescent="0.2">
      <c r="A29" s="94">
        <v>3</v>
      </c>
      <c r="B29" s="95"/>
      <c r="C29" s="95"/>
      <c r="D29" s="96" t="s">
        <v>45</v>
      </c>
      <c r="E29" s="95"/>
      <c r="F29" s="95"/>
      <c r="G29" s="97"/>
      <c r="H29" s="80">
        <v>16824.010000000002</v>
      </c>
      <c r="I29" s="15"/>
      <c r="J29" s="124">
        <f>SUM(J30:J38)</f>
        <v>0</v>
      </c>
    </row>
    <row r="30" spans="1:10" s="5" customFormat="1" ht="38.25" x14ac:dyDescent="0.2">
      <c r="A30" s="81" t="s">
        <v>46</v>
      </c>
      <c r="B30" s="88" t="s">
        <v>26</v>
      </c>
      <c r="C30" s="88">
        <v>87879</v>
      </c>
      <c r="D30" s="98" t="s">
        <v>47</v>
      </c>
      <c r="E30" s="82" t="s">
        <v>30</v>
      </c>
      <c r="F30" s="84">
        <v>79.489999999999995</v>
      </c>
      <c r="G30" s="99">
        <v>3.47</v>
      </c>
      <c r="H30" s="86">
        <v>275.83</v>
      </c>
      <c r="I30" s="51"/>
      <c r="J30" s="123">
        <f t="shared" ref="J30:J38" si="1">IF($I30&gt;$G30,"NÃO ATENDE",ROUND($I30*$F30,2))</f>
        <v>0</v>
      </c>
    </row>
    <row r="31" spans="1:10" s="5" customFormat="1" ht="25.5" x14ac:dyDescent="0.2">
      <c r="A31" s="81" t="s">
        <v>48</v>
      </c>
      <c r="B31" s="82" t="s">
        <v>25</v>
      </c>
      <c r="C31" s="88">
        <v>110302</v>
      </c>
      <c r="D31" s="98" t="s">
        <v>49</v>
      </c>
      <c r="E31" s="88" t="s">
        <v>30</v>
      </c>
      <c r="F31" s="84">
        <v>79.489999999999995</v>
      </c>
      <c r="G31" s="85">
        <v>54.08</v>
      </c>
      <c r="H31" s="91">
        <v>4298.82</v>
      </c>
      <c r="I31" s="50"/>
      <c r="J31" s="123">
        <f t="shared" si="1"/>
        <v>0</v>
      </c>
    </row>
    <row r="32" spans="1:10" ht="25.5" x14ac:dyDescent="0.2">
      <c r="A32" s="81" t="s">
        <v>50</v>
      </c>
      <c r="B32" s="82" t="s">
        <v>25</v>
      </c>
      <c r="C32" s="82">
        <v>10246</v>
      </c>
      <c r="D32" s="83" t="s">
        <v>51</v>
      </c>
      <c r="E32" s="82" t="s">
        <v>30</v>
      </c>
      <c r="F32" s="84">
        <v>375.41</v>
      </c>
      <c r="G32" s="85">
        <v>3.07</v>
      </c>
      <c r="H32" s="91">
        <v>1152.51</v>
      </c>
      <c r="I32" s="49"/>
      <c r="J32" s="123">
        <f t="shared" si="1"/>
        <v>0</v>
      </c>
    </row>
    <row r="33" spans="1:11" ht="35.25" customHeight="1" x14ac:dyDescent="0.2">
      <c r="A33" s="81" t="s">
        <v>52</v>
      </c>
      <c r="B33" s="82" t="s">
        <v>25</v>
      </c>
      <c r="C33" s="82">
        <v>190104</v>
      </c>
      <c r="D33" s="100" t="s">
        <v>53</v>
      </c>
      <c r="E33" s="82" t="s">
        <v>30</v>
      </c>
      <c r="F33" s="84">
        <v>209.49</v>
      </c>
      <c r="G33" s="85">
        <v>22.45</v>
      </c>
      <c r="H33" s="91">
        <v>4703.05</v>
      </c>
      <c r="I33" s="49"/>
      <c r="J33" s="123">
        <f t="shared" si="1"/>
        <v>0</v>
      </c>
      <c r="K33" s="1"/>
    </row>
    <row r="34" spans="1:11" ht="39.75" customHeight="1" x14ac:dyDescent="0.2">
      <c r="A34" s="81" t="s">
        <v>54</v>
      </c>
      <c r="B34" s="82" t="s">
        <v>26</v>
      </c>
      <c r="C34" s="82">
        <v>87265</v>
      </c>
      <c r="D34" s="100" t="s">
        <v>55</v>
      </c>
      <c r="E34" s="82" t="s">
        <v>30</v>
      </c>
      <c r="F34" s="84">
        <v>38.450000000000003</v>
      </c>
      <c r="G34" s="85">
        <v>55.3</v>
      </c>
      <c r="H34" s="91">
        <v>2126.29</v>
      </c>
      <c r="I34" s="49"/>
      <c r="J34" s="123">
        <f t="shared" si="1"/>
        <v>0</v>
      </c>
    </row>
    <row r="35" spans="1:11" x14ac:dyDescent="0.2">
      <c r="A35" s="81" t="s">
        <v>56</v>
      </c>
      <c r="B35" s="82" t="s">
        <v>25</v>
      </c>
      <c r="C35" s="82">
        <v>130317</v>
      </c>
      <c r="D35" s="100" t="s">
        <v>57</v>
      </c>
      <c r="E35" s="82" t="s">
        <v>58</v>
      </c>
      <c r="F35" s="84">
        <v>2.2000000000000002</v>
      </c>
      <c r="G35" s="85">
        <v>77.17</v>
      </c>
      <c r="H35" s="91">
        <v>169.77</v>
      </c>
      <c r="I35" s="49"/>
      <c r="J35" s="123">
        <f t="shared" si="1"/>
        <v>0</v>
      </c>
    </row>
    <row r="36" spans="1:11" ht="38.25" x14ac:dyDescent="0.2">
      <c r="A36" s="81" t="s">
        <v>59</v>
      </c>
      <c r="B36" s="82" t="s">
        <v>25</v>
      </c>
      <c r="C36" s="82">
        <v>190106</v>
      </c>
      <c r="D36" s="100" t="s">
        <v>60</v>
      </c>
      <c r="E36" s="82" t="s">
        <v>30</v>
      </c>
      <c r="F36" s="84">
        <v>165.92</v>
      </c>
      <c r="G36" s="85">
        <v>22.45</v>
      </c>
      <c r="H36" s="91">
        <v>3724.9</v>
      </c>
      <c r="I36" s="49"/>
      <c r="J36" s="123">
        <f t="shared" si="1"/>
        <v>0</v>
      </c>
      <c r="K36" s="6"/>
    </row>
    <row r="37" spans="1:11" ht="36.75" customHeight="1" x14ac:dyDescent="0.2">
      <c r="A37" s="81" t="s">
        <v>61</v>
      </c>
      <c r="B37" s="82" t="s">
        <v>25</v>
      </c>
      <c r="C37" s="82">
        <v>120220</v>
      </c>
      <c r="D37" s="100" t="s">
        <v>62</v>
      </c>
      <c r="E37" s="82" t="s">
        <v>63</v>
      </c>
      <c r="F37" s="84">
        <v>2.85</v>
      </c>
      <c r="G37" s="85">
        <v>64.63</v>
      </c>
      <c r="H37" s="91">
        <v>184.2</v>
      </c>
      <c r="I37" s="49"/>
      <c r="J37" s="123">
        <f t="shared" si="1"/>
        <v>0</v>
      </c>
      <c r="K37" s="6"/>
    </row>
    <row r="38" spans="1:11" x14ac:dyDescent="0.2">
      <c r="A38" s="101" t="s">
        <v>64</v>
      </c>
      <c r="B38" s="82" t="s">
        <v>26</v>
      </c>
      <c r="C38" s="82">
        <v>84084</v>
      </c>
      <c r="D38" s="100" t="s">
        <v>65</v>
      </c>
      <c r="E38" s="82" t="s">
        <v>30</v>
      </c>
      <c r="F38" s="84">
        <v>27.3</v>
      </c>
      <c r="G38" s="85">
        <v>6.91</v>
      </c>
      <c r="H38" s="91">
        <v>188.64</v>
      </c>
      <c r="I38" s="49"/>
      <c r="J38" s="123">
        <f t="shared" si="1"/>
        <v>0</v>
      </c>
      <c r="K38" s="6"/>
    </row>
    <row r="39" spans="1:11" x14ac:dyDescent="0.2">
      <c r="A39" s="102" t="s">
        <v>66</v>
      </c>
      <c r="B39" s="77"/>
      <c r="C39" s="77"/>
      <c r="D39" s="96" t="s">
        <v>67</v>
      </c>
      <c r="E39" s="77"/>
      <c r="F39" s="103"/>
      <c r="G39" s="79"/>
      <c r="H39" s="104">
        <v>2119.3099999999995</v>
      </c>
      <c r="I39" s="16"/>
      <c r="J39" s="124">
        <f>SUM(J40:J43)</f>
        <v>0</v>
      </c>
    </row>
    <row r="40" spans="1:11" s="5" customFormat="1" ht="25.5" x14ac:dyDescent="0.2">
      <c r="A40" s="105" t="s">
        <v>68</v>
      </c>
      <c r="B40" s="82" t="s">
        <v>25</v>
      </c>
      <c r="C40" s="88">
        <v>130103</v>
      </c>
      <c r="D40" s="98" t="s">
        <v>69</v>
      </c>
      <c r="E40" s="82" t="s">
        <v>30</v>
      </c>
      <c r="F40" s="84">
        <v>3.78</v>
      </c>
      <c r="G40" s="85">
        <v>19.41</v>
      </c>
      <c r="H40" s="91">
        <v>73.37</v>
      </c>
      <c r="I40" s="50"/>
      <c r="J40" s="123">
        <f t="shared" ref="J40:J43" si="2">IF($I40&gt;$G40,"NÃO ATENDE",ROUND($I40*$F40,2))</f>
        <v>0</v>
      </c>
    </row>
    <row r="41" spans="1:11" ht="38.25" x14ac:dyDescent="0.2">
      <c r="A41" s="105" t="s">
        <v>70</v>
      </c>
      <c r="B41" s="82" t="s">
        <v>26</v>
      </c>
      <c r="C41" s="82">
        <v>87246</v>
      </c>
      <c r="D41" s="100" t="s">
        <v>71</v>
      </c>
      <c r="E41" s="82" t="s">
        <v>30</v>
      </c>
      <c r="F41" s="84">
        <v>3.78</v>
      </c>
      <c r="G41" s="85">
        <v>50.97</v>
      </c>
      <c r="H41" s="91">
        <v>192.67</v>
      </c>
      <c r="I41" s="49"/>
      <c r="J41" s="123">
        <f t="shared" si="2"/>
        <v>0</v>
      </c>
    </row>
    <row r="42" spans="1:11" ht="38.25" x14ac:dyDescent="0.2">
      <c r="A42" s="105" t="s">
        <v>72</v>
      </c>
      <c r="B42" s="82" t="s">
        <v>25</v>
      </c>
      <c r="C42" s="82">
        <v>130202</v>
      </c>
      <c r="D42" s="100" t="s">
        <v>73</v>
      </c>
      <c r="E42" s="82" t="s">
        <v>74</v>
      </c>
      <c r="F42" s="84">
        <v>40.28</v>
      </c>
      <c r="G42" s="85">
        <v>45.44</v>
      </c>
      <c r="H42" s="91">
        <v>1830.32</v>
      </c>
      <c r="I42" s="49"/>
      <c r="J42" s="123">
        <f t="shared" si="2"/>
        <v>0</v>
      </c>
    </row>
    <row r="43" spans="1:11" ht="25.5" x14ac:dyDescent="0.2">
      <c r="A43" s="105" t="s">
        <v>75</v>
      </c>
      <c r="B43" s="82" t="s">
        <v>25</v>
      </c>
      <c r="C43" s="82">
        <v>130311</v>
      </c>
      <c r="D43" s="100" t="s">
        <v>76</v>
      </c>
      <c r="E43" s="82" t="s">
        <v>58</v>
      </c>
      <c r="F43" s="84">
        <v>1.4</v>
      </c>
      <c r="G43" s="85">
        <v>16.39</v>
      </c>
      <c r="H43" s="91">
        <v>22.95</v>
      </c>
      <c r="I43" s="49"/>
      <c r="J43" s="123">
        <f t="shared" si="2"/>
        <v>0</v>
      </c>
    </row>
    <row r="44" spans="1:11" x14ac:dyDescent="0.2">
      <c r="A44" s="94">
        <v>5</v>
      </c>
      <c r="B44" s="95"/>
      <c r="C44" s="95"/>
      <c r="D44" s="96" t="s">
        <v>77</v>
      </c>
      <c r="E44" s="95"/>
      <c r="F44" s="103"/>
      <c r="G44" s="97"/>
      <c r="H44" s="80">
        <v>6907.68</v>
      </c>
      <c r="I44" s="16"/>
      <c r="J44" s="124">
        <f>SUM(J45:J46)</f>
        <v>0</v>
      </c>
    </row>
    <row r="45" spans="1:11" s="8" customFormat="1" x14ac:dyDescent="0.2">
      <c r="A45" s="81" t="s">
        <v>78</v>
      </c>
      <c r="B45" s="82" t="s">
        <v>25</v>
      </c>
      <c r="C45" s="82">
        <v>110210</v>
      </c>
      <c r="D45" s="100" t="s">
        <v>79</v>
      </c>
      <c r="E45" s="88" t="s">
        <v>30</v>
      </c>
      <c r="F45" s="84">
        <v>69.069999999999993</v>
      </c>
      <c r="G45" s="85">
        <v>47.39</v>
      </c>
      <c r="H45" s="91">
        <v>3273.23</v>
      </c>
      <c r="I45" s="52"/>
      <c r="J45" s="123">
        <f t="shared" ref="J45:J46" si="3">IF($I45&gt;$G45,"NÃO ATENDE",ROUND($I45*$F45,2))</f>
        <v>0</v>
      </c>
    </row>
    <row r="46" spans="1:11" s="5" customFormat="1" ht="25.5" x14ac:dyDescent="0.2">
      <c r="A46" s="81" t="s">
        <v>80</v>
      </c>
      <c r="B46" s="82" t="s">
        <v>25</v>
      </c>
      <c r="C46" s="88">
        <v>90202</v>
      </c>
      <c r="D46" s="98" t="s">
        <v>81</v>
      </c>
      <c r="E46" s="88" t="s">
        <v>30</v>
      </c>
      <c r="F46" s="84">
        <v>162.18</v>
      </c>
      <c r="G46" s="85">
        <v>22.41</v>
      </c>
      <c r="H46" s="91">
        <v>3634.45</v>
      </c>
      <c r="I46" s="50"/>
      <c r="J46" s="123">
        <f t="shared" si="3"/>
        <v>0</v>
      </c>
    </row>
    <row r="47" spans="1:11" x14ac:dyDescent="0.2">
      <c r="A47" s="94">
        <v>6</v>
      </c>
      <c r="B47" s="95"/>
      <c r="C47" s="95"/>
      <c r="D47" s="96" t="s">
        <v>82</v>
      </c>
      <c r="E47" s="95"/>
      <c r="F47" s="103"/>
      <c r="G47" s="97"/>
      <c r="H47" s="80">
        <v>3706.69</v>
      </c>
      <c r="I47" s="16"/>
      <c r="J47" s="124">
        <f>SUM(J48:J53)</f>
        <v>0</v>
      </c>
    </row>
    <row r="48" spans="1:11" s="5" customFormat="1" ht="25.5" x14ac:dyDescent="0.2">
      <c r="A48" s="81" t="s">
        <v>83</v>
      </c>
      <c r="B48" s="88" t="s">
        <v>25</v>
      </c>
      <c r="C48" s="88">
        <v>71107</v>
      </c>
      <c r="D48" s="100" t="s">
        <v>84</v>
      </c>
      <c r="E48" s="88" t="s">
        <v>30</v>
      </c>
      <c r="F48" s="84">
        <v>3</v>
      </c>
      <c r="G48" s="85">
        <v>590.35</v>
      </c>
      <c r="H48" s="91">
        <v>1771.05</v>
      </c>
      <c r="I48" s="50"/>
      <c r="J48" s="123">
        <f>IF($I48&gt;$G48,"NÃO ATENDE",ROUND($I48*$F48,2))</f>
        <v>0</v>
      </c>
    </row>
    <row r="49" spans="1:10" s="5" customFormat="1" ht="37.5" customHeight="1" x14ac:dyDescent="0.2">
      <c r="A49" s="81" t="s">
        <v>85</v>
      </c>
      <c r="B49" s="88" t="s">
        <v>25</v>
      </c>
      <c r="C49" s="88">
        <v>160718</v>
      </c>
      <c r="D49" s="98" t="s">
        <v>86</v>
      </c>
      <c r="E49" s="88" t="s">
        <v>30</v>
      </c>
      <c r="F49" s="84">
        <v>3</v>
      </c>
      <c r="G49" s="85">
        <v>19.66</v>
      </c>
      <c r="H49" s="91">
        <v>58.98</v>
      </c>
      <c r="I49" s="50"/>
      <c r="J49" s="123">
        <f t="shared" ref="J49:J53" si="4">IF($I49&gt;$G49,"NÃO ATENDE",ROUND($I49*$F49,2))</f>
        <v>0</v>
      </c>
    </row>
    <row r="50" spans="1:10" s="5" customFormat="1" ht="36.75" customHeight="1" x14ac:dyDescent="0.2">
      <c r="A50" s="81" t="s">
        <v>87</v>
      </c>
      <c r="B50" s="82" t="s">
        <v>25</v>
      </c>
      <c r="C50" s="82">
        <v>71702</v>
      </c>
      <c r="D50" s="100" t="s">
        <v>88</v>
      </c>
      <c r="E50" s="88" t="s">
        <v>30</v>
      </c>
      <c r="F50" s="84">
        <v>1</v>
      </c>
      <c r="G50" s="85">
        <v>471.62</v>
      </c>
      <c r="H50" s="91">
        <v>471.62</v>
      </c>
      <c r="I50" s="50"/>
      <c r="J50" s="123">
        <f t="shared" si="4"/>
        <v>0</v>
      </c>
    </row>
    <row r="51" spans="1:10" s="5" customFormat="1" x14ac:dyDescent="0.2">
      <c r="A51" s="81" t="s">
        <v>89</v>
      </c>
      <c r="B51" s="82" t="s">
        <v>25</v>
      </c>
      <c r="C51" s="82">
        <v>80102</v>
      </c>
      <c r="D51" s="100" t="s">
        <v>90</v>
      </c>
      <c r="E51" s="88" t="s">
        <v>30</v>
      </c>
      <c r="F51" s="84">
        <v>1</v>
      </c>
      <c r="G51" s="85">
        <v>121.82</v>
      </c>
      <c r="H51" s="91">
        <v>121.82</v>
      </c>
      <c r="I51" s="50"/>
      <c r="J51" s="123">
        <f t="shared" si="4"/>
        <v>0</v>
      </c>
    </row>
    <row r="52" spans="1:10" s="5" customFormat="1" ht="37.5" customHeight="1" x14ac:dyDescent="0.2">
      <c r="A52" s="81" t="s">
        <v>91</v>
      </c>
      <c r="B52" s="82" t="s">
        <v>25</v>
      </c>
      <c r="C52" s="82">
        <v>190302</v>
      </c>
      <c r="D52" s="100" t="s">
        <v>92</v>
      </c>
      <c r="E52" s="88" t="s">
        <v>30</v>
      </c>
      <c r="F52" s="84">
        <v>40.68</v>
      </c>
      <c r="G52" s="85">
        <v>22.9</v>
      </c>
      <c r="H52" s="91">
        <v>931.57</v>
      </c>
      <c r="I52" s="50"/>
      <c r="J52" s="123">
        <f t="shared" si="4"/>
        <v>0</v>
      </c>
    </row>
    <row r="53" spans="1:10" s="5" customFormat="1" ht="12.75" customHeight="1" x14ac:dyDescent="0.2">
      <c r="A53" s="81" t="s">
        <v>93</v>
      </c>
      <c r="B53" s="82" t="s">
        <v>25</v>
      </c>
      <c r="C53" s="82">
        <v>50203</v>
      </c>
      <c r="D53" s="100" t="s">
        <v>94</v>
      </c>
      <c r="E53" s="82" t="s">
        <v>44</v>
      </c>
      <c r="F53" s="84">
        <v>1</v>
      </c>
      <c r="G53" s="85">
        <v>351.65</v>
      </c>
      <c r="H53" s="91">
        <v>351.65</v>
      </c>
      <c r="I53" s="50"/>
      <c r="J53" s="123">
        <f t="shared" si="4"/>
        <v>0</v>
      </c>
    </row>
    <row r="54" spans="1:10" x14ac:dyDescent="0.2">
      <c r="A54" s="94">
        <v>7</v>
      </c>
      <c r="B54" s="95"/>
      <c r="C54" s="95"/>
      <c r="D54" s="96" t="s">
        <v>95</v>
      </c>
      <c r="E54" s="95"/>
      <c r="F54" s="103"/>
      <c r="G54" s="97"/>
      <c r="H54" s="104">
        <v>2243.8900000000003</v>
      </c>
      <c r="I54" s="16"/>
      <c r="J54" s="124">
        <f>SUM(J55:J60)</f>
        <v>0</v>
      </c>
    </row>
    <row r="55" spans="1:10" s="5" customFormat="1" ht="38.25" x14ac:dyDescent="0.2">
      <c r="A55" s="81" t="s">
        <v>96</v>
      </c>
      <c r="B55" s="82" t="s">
        <v>25</v>
      </c>
      <c r="C55" s="82">
        <v>170116</v>
      </c>
      <c r="D55" s="100" t="s">
        <v>97</v>
      </c>
      <c r="E55" s="82" t="s">
        <v>44</v>
      </c>
      <c r="F55" s="84">
        <v>2</v>
      </c>
      <c r="G55" s="85">
        <v>391.55</v>
      </c>
      <c r="H55" s="91">
        <v>783.1</v>
      </c>
      <c r="I55" s="50"/>
      <c r="J55" s="123">
        <f t="shared" ref="J55:J60" si="5">IF($I55&gt;$G55,"NÃO ATENDE",ROUND($I55*$F55,2))</f>
        <v>0</v>
      </c>
    </row>
    <row r="56" spans="1:10" s="5" customFormat="1" ht="38.25" x14ac:dyDescent="0.2">
      <c r="A56" s="81" t="s">
        <v>98</v>
      </c>
      <c r="B56" s="82" t="s">
        <v>25</v>
      </c>
      <c r="C56" s="82">
        <v>170117</v>
      </c>
      <c r="D56" s="100" t="s">
        <v>99</v>
      </c>
      <c r="E56" s="82" t="s">
        <v>44</v>
      </c>
      <c r="F56" s="84">
        <v>2</v>
      </c>
      <c r="G56" s="85">
        <v>183.22</v>
      </c>
      <c r="H56" s="91">
        <v>366.44</v>
      </c>
      <c r="I56" s="50"/>
      <c r="J56" s="123">
        <f t="shared" si="5"/>
        <v>0</v>
      </c>
    </row>
    <row r="57" spans="1:10" s="5" customFormat="1" ht="25.5" x14ac:dyDescent="0.2">
      <c r="A57" s="81" t="s">
        <v>100</v>
      </c>
      <c r="B57" s="82" t="s">
        <v>25</v>
      </c>
      <c r="C57" s="82">
        <v>170304</v>
      </c>
      <c r="D57" s="100" t="s">
        <v>101</v>
      </c>
      <c r="E57" s="82" t="s">
        <v>44</v>
      </c>
      <c r="F57" s="84">
        <v>2</v>
      </c>
      <c r="G57" s="85">
        <v>128.94</v>
      </c>
      <c r="H57" s="91">
        <v>257.88</v>
      </c>
      <c r="I57" s="50"/>
      <c r="J57" s="123">
        <f t="shared" si="5"/>
        <v>0</v>
      </c>
    </row>
    <row r="58" spans="1:10" s="5" customFormat="1" ht="36" customHeight="1" x14ac:dyDescent="0.2">
      <c r="A58" s="81" t="s">
        <v>102</v>
      </c>
      <c r="B58" s="82" t="s">
        <v>25</v>
      </c>
      <c r="C58" s="82">
        <v>50202</v>
      </c>
      <c r="D58" s="100" t="s">
        <v>103</v>
      </c>
      <c r="E58" s="82" t="s">
        <v>63</v>
      </c>
      <c r="F58" s="84">
        <v>7.4</v>
      </c>
      <c r="G58" s="85">
        <v>90.75</v>
      </c>
      <c r="H58" s="91">
        <v>671.55</v>
      </c>
      <c r="I58" s="50"/>
      <c r="J58" s="123">
        <f t="shared" si="5"/>
        <v>0</v>
      </c>
    </row>
    <row r="59" spans="1:10" s="5" customFormat="1" ht="25.5" x14ac:dyDescent="0.2">
      <c r="A59" s="81" t="s">
        <v>104</v>
      </c>
      <c r="B59" s="82" t="s">
        <v>26</v>
      </c>
      <c r="C59" s="82">
        <v>95544</v>
      </c>
      <c r="D59" s="100" t="s">
        <v>105</v>
      </c>
      <c r="E59" s="82" t="s">
        <v>44</v>
      </c>
      <c r="F59" s="84">
        <v>2</v>
      </c>
      <c r="G59" s="85">
        <v>35.909999999999997</v>
      </c>
      <c r="H59" s="91">
        <v>71.819999999999993</v>
      </c>
      <c r="I59" s="50"/>
      <c r="J59" s="123">
        <f t="shared" si="5"/>
        <v>0</v>
      </c>
    </row>
    <row r="60" spans="1:10" s="5" customFormat="1" x14ac:dyDescent="0.2">
      <c r="A60" s="81" t="s">
        <v>106</v>
      </c>
      <c r="B60" s="106" t="s">
        <v>25</v>
      </c>
      <c r="C60" s="107" t="s">
        <v>107</v>
      </c>
      <c r="D60" s="108" t="s">
        <v>108</v>
      </c>
      <c r="E60" s="106" t="s">
        <v>44</v>
      </c>
      <c r="F60" s="84">
        <v>2</v>
      </c>
      <c r="G60" s="85">
        <v>46.55</v>
      </c>
      <c r="H60" s="91">
        <v>93.1</v>
      </c>
      <c r="I60" s="50"/>
      <c r="J60" s="123">
        <f t="shared" si="5"/>
        <v>0</v>
      </c>
    </row>
    <row r="61" spans="1:10" x14ac:dyDescent="0.2">
      <c r="A61" s="94">
        <v>8</v>
      </c>
      <c r="B61" s="95"/>
      <c r="C61" s="95"/>
      <c r="D61" s="96" t="s">
        <v>109</v>
      </c>
      <c r="E61" s="95"/>
      <c r="F61" s="103"/>
      <c r="G61" s="97"/>
      <c r="H61" s="104">
        <v>1313.4</v>
      </c>
      <c r="I61" s="16"/>
      <c r="J61" s="124">
        <f>SUM(J62)</f>
        <v>0</v>
      </c>
    </row>
    <row r="62" spans="1:10" s="5" customFormat="1" x14ac:dyDescent="0.2">
      <c r="A62" s="81" t="s">
        <v>110</v>
      </c>
      <c r="B62" s="82" t="s">
        <v>25</v>
      </c>
      <c r="C62" s="88">
        <v>200401</v>
      </c>
      <c r="D62" s="98" t="s">
        <v>111</v>
      </c>
      <c r="E62" s="88" t="s">
        <v>30</v>
      </c>
      <c r="F62" s="84">
        <v>131.34</v>
      </c>
      <c r="G62" s="85">
        <v>10</v>
      </c>
      <c r="H62" s="91">
        <v>1313.4</v>
      </c>
      <c r="I62" s="50"/>
      <c r="J62" s="123">
        <f>IF($I62&gt;$G62,"NÃO ATENDE",ROUND($I62*$F62,2))</f>
        <v>0</v>
      </c>
    </row>
    <row r="63" spans="1:10" x14ac:dyDescent="0.2">
      <c r="A63" s="82"/>
      <c r="B63" s="109"/>
      <c r="C63" s="109"/>
      <c r="D63" s="110"/>
      <c r="E63" s="82"/>
      <c r="F63" s="111"/>
      <c r="G63" s="112"/>
      <c r="H63" s="86"/>
      <c r="I63" s="14"/>
      <c r="J63" s="123"/>
    </row>
    <row r="64" spans="1:10" ht="13.5" thickBot="1" x14ac:dyDescent="0.25">
      <c r="A64" s="113" t="s">
        <v>112</v>
      </c>
      <c r="B64" s="114"/>
      <c r="C64" s="114"/>
      <c r="D64" s="115"/>
      <c r="E64" s="116"/>
      <c r="F64" s="117"/>
      <c r="G64" s="118"/>
      <c r="H64" s="119">
        <v>35815.42</v>
      </c>
      <c r="I64" s="17"/>
      <c r="J64" s="125">
        <f>SUM(J20,J22,J29,J39,J44,J47,J54,J61)</f>
        <v>0</v>
      </c>
    </row>
    <row r="65" spans="1:11" x14ac:dyDescent="0.2">
      <c r="A65" s="53"/>
      <c r="B65" s="54"/>
      <c r="C65" s="54"/>
      <c r="D65" s="54"/>
      <c r="E65" s="55"/>
      <c r="F65" s="55"/>
      <c r="G65" s="55"/>
      <c r="H65" s="56"/>
      <c r="I65" s="57"/>
      <c r="J65" s="57"/>
    </row>
    <row r="66" spans="1:11" s="1" customFormat="1" ht="57" customHeight="1" x14ac:dyDescent="0.2">
      <c r="A66" s="18" t="s">
        <v>115</v>
      </c>
      <c r="B66" s="18"/>
      <c r="C66" s="18"/>
      <c r="D66" s="18"/>
      <c r="E66" s="18"/>
      <c r="F66" s="18"/>
      <c r="G66" s="18"/>
      <c r="H66" s="18"/>
      <c r="I66" s="18"/>
      <c r="J66" s="18"/>
      <c r="K66" s="4"/>
    </row>
    <row r="67" spans="1:11" s="1" customFormat="1" x14ac:dyDescent="0.2">
      <c r="A67" s="4"/>
      <c r="B67" s="4"/>
      <c r="C67" s="4"/>
      <c r="D67" s="4"/>
      <c r="E67" s="4"/>
      <c r="F67" s="4"/>
      <c r="G67" s="4"/>
      <c r="H67" s="4"/>
      <c r="I67" s="9"/>
      <c r="J67" s="9"/>
      <c r="K67" s="4"/>
    </row>
    <row r="68" spans="1:11" s="1" customFormat="1" x14ac:dyDescent="0.2">
      <c r="A68" s="4"/>
      <c r="B68" s="4"/>
      <c r="C68" s="4"/>
      <c r="D68" s="4"/>
      <c r="E68" s="4"/>
      <c r="F68" s="4"/>
      <c r="G68" s="4"/>
      <c r="H68" s="4"/>
      <c r="I68" s="9"/>
      <c r="J68" s="9"/>
      <c r="K68" s="4"/>
    </row>
  </sheetData>
  <sheetProtection algorithmName="SHA-512" hashValue="KfGGXjdUvG0Uc2RU3gHLsSDfxN7K1h5p4MEsqLM8uTaLg7vUGvdo+reYdN9zw9IAt8M66ECMEQm1E61ROOZZ+g==" saltValue="OsnuzYvN9RSOtHWIy1G18g==" spinCount="100000" sheet="1" objects="1" scenarios="1"/>
  <mergeCells count="38">
    <mergeCell ref="C15:J15"/>
    <mergeCell ref="A16:J16"/>
    <mergeCell ref="A66:J66"/>
    <mergeCell ref="A8:J8"/>
    <mergeCell ref="A7:J7"/>
    <mergeCell ref="C9:J9"/>
    <mergeCell ref="C10:J10"/>
    <mergeCell ref="C11:J11"/>
    <mergeCell ref="C12:J12"/>
    <mergeCell ref="I1:J6"/>
    <mergeCell ref="A1:H2"/>
    <mergeCell ref="A3:H3"/>
    <mergeCell ref="A4:H4"/>
    <mergeCell ref="A5:H5"/>
    <mergeCell ref="A6:H6"/>
    <mergeCell ref="A64:D64"/>
    <mergeCell ref="E64:G64"/>
    <mergeCell ref="I17:J17"/>
    <mergeCell ref="G18:G19"/>
    <mergeCell ref="I18:I19"/>
    <mergeCell ref="J18:J19"/>
    <mergeCell ref="A15:B15"/>
    <mergeCell ref="A17:A19"/>
    <mergeCell ref="B17:B19"/>
    <mergeCell ref="C17:C19"/>
    <mergeCell ref="D17:D19"/>
    <mergeCell ref="E17:H17"/>
    <mergeCell ref="E18:E19"/>
    <mergeCell ref="F18:F19"/>
    <mergeCell ref="H18:H19"/>
    <mergeCell ref="A12:B12"/>
    <mergeCell ref="A13:B13"/>
    <mergeCell ref="A14:B14"/>
    <mergeCell ref="C13:J13"/>
    <mergeCell ref="C14:J14"/>
    <mergeCell ref="A9:B9"/>
    <mergeCell ref="A10:B10"/>
    <mergeCell ref="A11:B11"/>
  </mergeCells>
  <conditionalFormatting sqref="J1:J1048576">
    <cfRule type="cellIs" dxfId="0" priority="1" operator="equal">
      <formula>"NÃO ATENDE"</formula>
    </cfRule>
  </conditionalFormatting>
  <pageMargins left="0.511811024" right="0.511811024" top="0.78740157499999996" bottom="0.78740157499999996" header="0.31496062000000002" footer="0.31496062000000002"/>
  <pageSetup paperSize="9" scale="55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ORÇAMENTO</vt:lpstr>
      <vt:lpstr>ORÇAMENTO!Area_de_impressao</vt:lpstr>
      <vt:lpstr>orça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EGENHARIA</dc:creator>
  <cp:lastModifiedBy>EGENHARIA</cp:lastModifiedBy>
  <dcterms:created xsi:type="dcterms:W3CDTF">2020-04-17T15:34:42Z</dcterms:created>
  <dcterms:modified xsi:type="dcterms:W3CDTF">2020-04-17T15:50:25Z</dcterms:modified>
</cp:coreProperties>
</file>