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10.6\Planejamento\ENGENHARIA\#01 PROJETOS EM ANDAMENTO\REFORMA UNIDADES DE SAUDE\Taquarussu\#CAIXA\"/>
    </mc:Choice>
  </mc:AlternateContent>
  <bookViews>
    <workbookView xWindow="0" yWindow="0" windowWidth="20490" windowHeight="7155"/>
  </bookViews>
  <sheets>
    <sheet name="ORÇAMENTO" sheetId="1" r:id="rId1"/>
  </sheets>
  <externalReferences>
    <externalReference r:id="rId2"/>
    <externalReference r:id="rId3"/>
  </externalReferences>
  <definedNames>
    <definedName name="_xlnm.Print_Area" localSheetId="0">ORÇAMENTO!$A$1:$J$55</definedName>
    <definedName name="indicebdi">[2]PLANILHA!$B$7</definedName>
    <definedName name="indicels">[2]PLANILHA!$B$6</definedName>
    <definedName name="MDC">[1]MDC!$1:$1048576</definedName>
    <definedName name="orça">ORÇAMENTO!$1:$1048576</definedName>
    <definedName name="orçamento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50" i="1" l="1"/>
  <c r="J49" i="1"/>
  <c r="J46" i="1"/>
  <c r="J45" i="1"/>
  <c r="J44" i="1"/>
  <c r="J41" i="1"/>
  <c r="J40" i="1"/>
  <c r="J42" i="1" s="1"/>
  <c r="J37" i="1"/>
  <c r="J36" i="1"/>
  <c r="J35" i="1"/>
  <c r="J34" i="1"/>
  <c r="J33" i="1"/>
  <c r="J32" i="1"/>
  <c r="J31" i="1"/>
  <c r="J30" i="1"/>
  <c r="J27" i="1"/>
  <c r="J26" i="1"/>
  <c r="J23" i="1"/>
  <c r="J22" i="1"/>
  <c r="J24" i="1" l="1"/>
  <c r="J51" i="1"/>
  <c r="J47" i="1"/>
  <c r="J38" i="1"/>
  <c r="J53" i="1" s="1"/>
  <c r="J28" i="1"/>
</calcChain>
</file>

<file path=xl/sharedStrings.xml><?xml version="1.0" encoding="utf-8"?>
<sst xmlns="http://schemas.openxmlformats.org/spreadsheetml/2006/main" count="129" uniqueCount="93">
  <si>
    <t>PREFEITURA DE CONCEIÇÃO DO CASTELO</t>
  </si>
  <si>
    <t>Av. José Grilo, 152 - Centro</t>
  </si>
  <si>
    <t>Conceição do Castelo - ES - CEP 29370-000</t>
  </si>
  <si>
    <t>Telefone (28) 3547-1310</t>
  </si>
  <si>
    <t>PLANILHA ORÇAMENTÁRIA</t>
  </si>
  <si>
    <t>Obra</t>
  </si>
  <si>
    <t>REFORMA DA UNIDADE DE SAÚDE NA COMUNIDADE DO TAQUARUSSU</t>
  </si>
  <si>
    <t>Local</t>
  </si>
  <si>
    <t>COMUNIDADE NA ZONA RURAL, CONCEIÇÃO DO CASTELO</t>
  </si>
  <si>
    <t>Proprietário</t>
  </si>
  <si>
    <t xml:space="preserve">PREFEITURA DE CONCEIÇÃO DO CASTELO - ES </t>
  </si>
  <si>
    <t>Referencial de preços</t>
  </si>
  <si>
    <t>IOPES (JAN/2018) / SINAPI (DEZ/2017)</t>
  </si>
  <si>
    <t>Data base</t>
  </si>
  <si>
    <t>DEZEMBRO/2017 E JANEIRO/2018</t>
  </si>
  <si>
    <t>BDI</t>
  </si>
  <si>
    <t>Encargos Sociais (IOPES)</t>
  </si>
  <si>
    <t>128,33% (hora)</t>
  </si>
  <si>
    <t>Orçamentista</t>
  </si>
  <si>
    <t>ALEX NALI FERREIRA</t>
  </si>
  <si>
    <t>ITEM</t>
  </si>
  <si>
    <t>FONTE</t>
  </si>
  <si>
    <t>CÓDIGO</t>
  </si>
  <si>
    <t>ESPECIFICAÇÃO</t>
  </si>
  <si>
    <t>CONTRATADO</t>
  </si>
  <si>
    <t>UNID.</t>
  </si>
  <si>
    <t>QUANT.</t>
  </si>
  <si>
    <t>VALOR TOTAL</t>
  </si>
  <si>
    <t>SERVIÇOS PRELIMINARES</t>
  </si>
  <si>
    <t>01.01</t>
  </si>
  <si>
    <t>IOPES</t>
  </si>
  <si>
    <t>PLACA DE OBRA NAS DIMENSÕES DE 2.0 X 4.0 M, PADRÃO IOPES</t>
  </si>
  <si>
    <t>M2</t>
  </si>
  <si>
    <t>01.02</t>
  </si>
  <si>
    <t>LOCAÇÃO DE ANDAIME METÁLICO PARA FACHADA - TIPO TORRE (ALUGUEL MENSAL)</t>
  </si>
  <si>
    <t>M</t>
  </si>
  <si>
    <t>001</t>
  </si>
  <si>
    <t>SUB-TOTAL 01</t>
  </si>
  <si>
    <t>DEMOLIÇÕES E RETIRADAS</t>
  </si>
  <si>
    <t>02.01</t>
  </si>
  <si>
    <t>SINAPI</t>
  </si>
  <si>
    <t>REMOÇÃO DE TELHAS, DE FIBROCIMENTO, METÁLICA E CERÂMICA, DE FORMA MANUAL, SEM REAPROVEITAMENTO. AF_12/2017</t>
  </si>
  <si>
    <t>02.02</t>
  </si>
  <si>
    <t>REMOÇÃO DE TRAMA METÁLICA OU DE MADEIRA PARA FORRO, DE FORMA MANUAL SEM APROVEITAMENTO</t>
  </si>
  <si>
    <t>002</t>
  </si>
  <si>
    <t>REVESTIMENTO / PINTURA DE PAREDES</t>
  </si>
  <si>
    <t>03.01</t>
  </si>
  <si>
    <t>LIXAMENTO DE PAREDE COM PINTURA ANTIGA PVA PARA RECEBIMENTO DE NOVA CAMADA DE TINTA</t>
  </si>
  <si>
    <t>03.02</t>
  </si>
  <si>
    <t>PINTURA COM TINTA LÁTEX PVA, MARCAS DE REFERÊNCIA SUVINIL, CORAL OU METALATEX, INCLUSIVE SELADOR EM PAREDES E FORROS, A TRÊS DEMÃOS</t>
  </si>
  <si>
    <t>03.03</t>
  </si>
  <si>
    <t>PINTURA COM TINTA ACRÍLICA, MARCAS DE REFERÊNCIA SUVINIL, CORAL OU METALATEX, INCLUSIVE SELADOR ACRÍLICO, EM PAREDES E FORROS, A TRÊS DEMÃOS</t>
  </si>
  <si>
    <t>03.04</t>
  </si>
  <si>
    <t>PINTURA COM TINTA ESMALTE SINTÉTICO, MARCAS DE REFERÊNCIA SUVINIL, CORAL OU METALATEX, INCLUSIVE FUNDO BRANCO NIVELADOR, EM MADEIRA, A DUAS DEMÃOS</t>
  </si>
  <si>
    <t>03.05</t>
  </si>
  <si>
    <t>EMBOÇO DE ARGAMASSA DE CIMENTO, CAL HIDRATADA CH1 E AREIA MÉDIA OU GROSSA LAVADA NO TRAÇO 1:0.5:6, ESPESSURA 20 MM</t>
  </si>
  <si>
    <t>03.06</t>
  </si>
  <si>
    <t>ASSENTAMENTO DE REVESTIMENTO CERÂMICO COM CIMENTO COLANTE, EXCL. REJUNTAMENTO E CERÂMICA</t>
  </si>
  <si>
    <t>03.07</t>
  </si>
  <si>
    <t>CERÂMICA 10 X 10 CM, MARCAS DE REFERÊNCIA ELIANE, CECRISA OU PORTOBELLO, NAS CORES BRANCO OU AREIA, COM REJUNTE ESP. 0.5 CM, EMPREGANDO ARGAMASSA COLANTE</t>
  </si>
  <si>
    <t>03.08</t>
  </si>
  <si>
    <t>REVESTIMENTO CERÂMICO PARA PAREDES INTERNAS COM PLACAS TIPO ESMALTADA EXTRA DE DIMENSÕES 20X20 CM APLICADAS EM AMBIENTES DE ÁREA MAIOR QUE 5 M² NA ALTURA INTEIRA DAS PAREDES. AF_06/2014</t>
  </si>
  <si>
    <t>003</t>
  </si>
  <si>
    <t>SUB-TOTAL 03</t>
  </si>
  <si>
    <t>ESQUADRIAS</t>
  </si>
  <si>
    <t>04.01</t>
  </si>
  <si>
    <t>PORTA EM MADEIRA DE LEI TIPO ANGELIM PEDRA OU EQUIV.C/ENCHIMENTO EM MADEIRA 1A.QUALIDADE ESP. 30MM P/ PINTURA, INCLUSIVE ALIZARES, DOBRADIÇAS E FECHADURA EXTERNA EM LATÃO CROMADO LAFONTE OU EQUIV., EXCLUSIVE MARCO, NAS DIM.: 0.80 X 2.10 M</t>
  </si>
  <si>
    <t>UN</t>
  </si>
  <si>
    <t>04.02</t>
  </si>
  <si>
    <t>CORRIMÃO DE TUBO DE FERRO GALVANIZADO DIÂMETRO 3" COM CHUMBADORES A CADA 1.50M, INCLUSIVE PINTURA A ÓLEO OU ESMALTE</t>
  </si>
  <si>
    <t>004</t>
  </si>
  <si>
    <t>SUB-TOTAL 04</t>
  </si>
  <si>
    <t>COBERTURA</t>
  </si>
  <si>
    <t>05.01</t>
  </si>
  <si>
    <t>TRAMA DE MADEIRA COMPOSTA POR RIPAS, CAIBROS E TERÇAS PARA TELHADOS DE MAIS QUE 2 ÁGUAS PARA TELHA DE ENCAIXE DE CERÂMICA OU DE CONCRETO, INCLUSO TRANSPORTE VERTICAL. AF_12/2015</t>
  </si>
  <si>
    <t>05.02</t>
  </si>
  <si>
    <t>COMPOSIÇÃO</t>
  </si>
  <si>
    <t>CPU 01</t>
  </si>
  <si>
    <t>COBERTURA NOVA DE TELHAS CERÂMICAS ESMALTADAS TIPO AMERICANA INCLUSIVE CUMEEIRA (TELHAS COMPRADAS NA FÁBRICA, POSTO OBRA)</t>
  </si>
  <si>
    <t>05.03</t>
  </si>
  <si>
    <t>FORRO PVC BRANCO L = 20 CM, FRISADO, COLOCADO</t>
  </si>
  <si>
    <t>005</t>
  </si>
  <si>
    <t>SUB-TOTAL 06</t>
  </si>
  <si>
    <t>LIMPEZA</t>
  </si>
  <si>
    <t>06.01</t>
  </si>
  <si>
    <t>LIMPEZA FINAL DA OBRA</t>
  </si>
  <si>
    <t>06.02</t>
  </si>
  <si>
    <t>LIMPEZA FORRO</t>
  </si>
  <si>
    <t>006</t>
  </si>
  <si>
    <t>TOTAL</t>
  </si>
  <si>
    <t>VALOR UNITÁRIO</t>
  </si>
  <si>
    <t>PROPOSTA DA EMPRESA</t>
  </si>
  <si>
    <t>ALEX NALI FERREIRA
Engenheiro Civil PMCC
CREA ES-039390/D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</si>
</sst>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10" x14ac:knownFonts="1">
    <font>
      <sz val="10"/>
      <name val="Arial"/>
    </font>
    <font>
      <b/>
      <sz val="16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color indexed="8"/>
      <name val="Calibri"/>
      <family val="2"/>
    </font>
    <font>
      <sz val="9"/>
      <name val="Arial"/>
      <family val="2"/>
    </font>
    <font>
      <b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3" fillId="0" borderId="0"/>
  </cellStyleXfs>
  <cellXfs count="155">
    <xf numFmtId="0" fontId="0" fillId="0" borderId="0" xfId="0"/>
    <xf numFmtId="0" fontId="3" fillId="0" borderId="0" xfId="0" applyFont="1"/>
    <xf numFmtId="0" fontId="2" fillId="0" borderId="15" xfId="0" applyFont="1" applyFill="1" applyBorder="1" applyAlignment="1">
      <alignment horizontal="center" vertical="center"/>
    </xf>
    <xf numFmtId="44" fontId="2" fillId="3" borderId="23" xfId="1" applyFont="1" applyFill="1" applyBorder="1" applyAlignment="1">
      <alignment horizontal="left" vertical="center"/>
    </xf>
    <xf numFmtId="0" fontId="2" fillId="3" borderId="0" xfId="0" applyFont="1" applyFill="1"/>
    <xf numFmtId="0" fontId="3" fillId="0" borderId="0" xfId="0" applyFont="1" applyFill="1"/>
    <xf numFmtId="0" fontId="2" fillId="0" borderId="24" xfId="0" applyFont="1" applyFill="1" applyBorder="1" applyAlignment="1">
      <alignment horizontal="center" vertical="center"/>
    </xf>
    <xf numFmtId="44" fontId="2" fillId="0" borderId="25" xfId="1" applyFont="1" applyFill="1" applyBorder="1" applyAlignment="1">
      <alignment horizontal="center" vertical="center" wrapText="1"/>
    </xf>
    <xf numFmtId="44" fontId="2" fillId="0" borderId="20" xfId="1" applyFont="1" applyFill="1" applyBorder="1" applyAlignment="1" applyProtection="1">
      <alignment horizontal="center" vertical="center" wrapText="1"/>
    </xf>
    <xf numFmtId="44" fontId="2" fillId="0" borderId="26" xfId="1" applyFont="1" applyFill="1" applyBorder="1" applyAlignment="1">
      <alignment horizontal="center" vertical="center" wrapText="1"/>
    </xf>
    <xf numFmtId="44" fontId="2" fillId="0" borderId="22" xfId="1" applyFont="1" applyFill="1" applyBorder="1" applyAlignment="1" applyProtection="1">
      <alignment horizontal="center" vertical="center" wrapText="1"/>
    </xf>
    <xf numFmtId="44" fontId="5" fillId="3" borderId="16" xfId="1" applyFont="1" applyFill="1" applyBorder="1" applyAlignment="1">
      <alignment horizontal="center" vertical="center" wrapText="1"/>
    </xf>
    <xf numFmtId="44" fontId="5" fillId="3" borderId="23" xfId="1" applyFont="1" applyFill="1" applyBorder="1" applyAlignment="1" applyProtection="1">
      <alignment horizontal="center" vertical="center" wrapText="1"/>
    </xf>
    <xf numFmtId="44" fontId="3" fillId="0" borderId="33" xfId="1" applyFont="1" applyBorder="1"/>
    <xf numFmtId="44" fontId="3" fillId="0" borderId="0" xfId="1" applyFont="1"/>
    <xf numFmtId="44" fontId="2" fillId="0" borderId="39" xfId="1" applyFont="1" applyBorder="1"/>
    <xf numFmtId="44" fontId="3" fillId="0" borderId="9" xfId="1" applyFont="1" applyBorder="1"/>
    <xf numFmtId="44" fontId="3" fillId="3" borderId="38" xfId="1" applyFont="1" applyFill="1" applyBorder="1"/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3" fillId="0" borderId="3" xfId="0" applyFont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2" borderId="5" xfId="0" applyFont="1" applyFill="1" applyBorder="1" applyAlignment="1" applyProtection="1">
      <alignment horizontal="center" vertical="center"/>
      <protection locked="0"/>
    </xf>
    <xf numFmtId="0" fontId="1" fillId="2" borderId="8" xfId="0" applyFont="1" applyFill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horizontal="center"/>
      <protection locked="0"/>
    </xf>
    <xf numFmtId="0" fontId="3" fillId="0" borderId="7" xfId="0" applyFont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 vertical="center"/>
      <protection locked="0"/>
    </xf>
    <xf numFmtId="0" fontId="4" fillId="2" borderId="0" xfId="0" applyFont="1" applyFill="1" applyBorder="1" applyAlignment="1" applyProtection="1">
      <alignment horizontal="center" vertical="center"/>
      <protection locked="0"/>
    </xf>
    <xf numFmtId="0" fontId="4" fillId="2" borderId="7" xfId="0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 applyProtection="1">
      <alignment horizontal="center" vertical="center"/>
      <protection locked="0"/>
    </xf>
    <xf numFmtId="0" fontId="3" fillId="2" borderId="0" xfId="0" applyFont="1" applyFill="1" applyBorder="1" applyAlignment="1" applyProtection="1">
      <alignment horizontal="center" vertical="center"/>
      <protection locked="0"/>
    </xf>
    <xf numFmtId="0" fontId="3" fillId="2" borderId="7" xfId="0" applyFont="1" applyFill="1" applyBorder="1" applyAlignment="1" applyProtection="1">
      <alignment horizontal="center" vertical="center"/>
      <protection locked="0"/>
    </xf>
    <xf numFmtId="0" fontId="9" fillId="3" borderId="27" xfId="0" applyFont="1" applyFill="1" applyBorder="1" applyAlignment="1" applyProtection="1">
      <alignment horizontal="center" vertical="center"/>
      <protection locked="0"/>
    </xf>
    <xf numFmtId="0" fontId="9" fillId="3" borderId="28" xfId="0" applyFont="1" applyFill="1" applyBorder="1" applyAlignment="1" applyProtection="1">
      <alignment horizontal="center" vertical="center"/>
      <protection locked="0"/>
    </xf>
    <xf numFmtId="0" fontId="9" fillId="3" borderId="29" xfId="0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 applyProtection="1">
      <alignment horizontal="left" vertical="center"/>
      <protection locked="0"/>
    </xf>
    <xf numFmtId="0" fontId="3" fillId="2" borderId="0" xfId="0" applyFont="1" applyFill="1" applyBorder="1" applyAlignment="1" applyProtection="1">
      <alignment horizontal="left" vertical="center"/>
      <protection locked="0"/>
    </xf>
    <xf numFmtId="49" fontId="2" fillId="4" borderId="0" xfId="0" applyNumberFormat="1" applyFont="1" applyFill="1" applyBorder="1" applyAlignment="1" applyProtection="1">
      <alignment horizontal="left" vertical="center"/>
      <protection locked="0"/>
    </xf>
    <xf numFmtId="0" fontId="2" fillId="4" borderId="0" xfId="0" applyFont="1" applyFill="1" applyBorder="1" applyAlignment="1" applyProtection="1">
      <alignment horizontal="lef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49" fontId="2" fillId="2" borderId="0" xfId="0" applyNumberFormat="1" applyFont="1" applyFill="1" applyBorder="1" applyAlignment="1" applyProtection="1">
      <alignment horizontal="left" vertical="center"/>
      <protection locked="0"/>
    </xf>
    <xf numFmtId="10" fontId="2" fillId="2" borderId="0" xfId="2" applyNumberFormat="1" applyFont="1" applyFill="1" applyBorder="1" applyAlignment="1" applyProtection="1">
      <alignment horizontal="left" vertical="center"/>
      <protection locked="0"/>
    </xf>
    <xf numFmtId="0" fontId="3" fillId="2" borderId="4" xfId="0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 applyProtection="1">
      <alignment horizontal="center" vertical="center"/>
      <protection locked="0"/>
    </xf>
    <xf numFmtId="0" fontId="2" fillId="0" borderId="10" xfId="0" applyFont="1" applyFill="1" applyBorder="1" applyAlignment="1" applyProtection="1">
      <alignment horizontal="center" vertical="center" wrapText="1"/>
    </xf>
    <xf numFmtId="0" fontId="2" fillId="0" borderId="11" xfId="0" applyFont="1" applyFill="1" applyBorder="1" applyAlignment="1" applyProtection="1">
      <alignment horizontal="center" vertical="center" wrapText="1"/>
    </xf>
    <xf numFmtId="0" fontId="2" fillId="0" borderId="12" xfId="0" applyFont="1" applyFill="1" applyBorder="1" applyAlignment="1" applyProtection="1">
      <alignment horizontal="center" vertical="center" wrapText="1"/>
    </xf>
    <xf numFmtId="0" fontId="2" fillId="0" borderId="13" xfId="0" applyFont="1" applyFill="1" applyBorder="1" applyAlignment="1" applyProtection="1">
      <alignment horizontal="center" vertical="center"/>
    </xf>
    <xf numFmtId="0" fontId="2" fillId="0" borderId="14" xfId="0" applyFont="1" applyFill="1" applyBorder="1" applyAlignment="1" applyProtection="1">
      <alignment horizontal="center" vertical="center"/>
    </xf>
    <xf numFmtId="0" fontId="2" fillId="0" borderId="2" xfId="0" applyFont="1" applyFill="1" applyBorder="1" applyAlignment="1" applyProtection="1">
      <alignment horizontal="center" vertical="center"/>
    </xf>
    <xf numFmtId="0" fontId="2" fillId="0" borderId="16" xfId="0" applyFont="1" applyFill="1" applyBorder="1" applyAlignment="1" applyProtection="1">
      <alignment horizontal="center" vertical="center" wrapText="1"/>
    </xf>
    <xf numFmtId="0" fontId="2" fillId="0" borderId="17" xfId="0" applyFont="1" applyFill="1" applyBorder="1" applyAlignment="1" applyProtection="1">
      <alignment horizontal="center" vertical="center" wrapText="1"/>
    </xf>
    <xf numFmtId="0" fontId="2" fillId="0" borderId="18" xfId="0" applyFont="1" applyFill="1" applyBorder="1" applyAlignment="1" applyProtection="1">
      <alignment horizontal="center" vertical="center" wrapText="1"/>
    </xf>
    <xf numFmtId="0" fontId="2" fillId="0" borderId="19" xfId="0" applyFont="1" applyFill="1" applyBorder="1" applyAlignment="1" applyProtection="1">
      <alignment horizontal="center" vertical="center" wrapText="1"/>
    </xf>
    <xf numFmtId="4" fontId="2" fillId="0" borderId="19" xfId="0" applyNumberFormat="1" applyFont="1" applyFill="1" applyBorder="1" applyAlignment="1" applyProtection="1">
      <alignment horizontal="center" vertical="center" wrapText="1"/>
    </xf>
    <xf numFmtId="44" fontId="2" fillId="0" borderId="19" xfId="1" applyFont="1" applyFill="1" applyBorder="1" applyAlignment="1" applyProtection="1">
      <alignment horizontal="center" vertical="center" wrapText="1"/>
    </xf>
    <xf numFmtId="44" fontId="2" fillId="0" borderId="31" xfId="1" applyFont="1" applyFill="1" applyBorder="1" applyAlignment="1" applyProtection="1">
      <alignment horizontal="center" vertical="center" wrapText="1"/>
    </xf>
    <xf numFmtId="0" fontId="2" fillId="0" borderId="21" xfId="0" applyFont="1" applyFill="1" applyBorder="1" applyAlignment="1" applyProtection="1">
      <alignment horizontal="center" vertical="center" wrapText="1"/>
    </xf>
    <xf numFmtId="4" fontId="2" fillId="0" borderId="21" xfId="0" applyNumberFormat="1" applyFont="1" applyFill="1" applyBorder="1" applyAlignment="1" applyProtection="1">
      <alignment horizontal="center" vertical="center" wrapText="1"/>
    </xf>
    <xf numFmtId="44" fontId="2" fillId="0" borderId="21" xfId="1" applyFont="1" applyFill="1" applyBorder="1" applyAlignment="1" applyProtection="1">
      <alignment horizontal="center" vertical="center" wrapText="1"/>
    </xf>
    <xf numFmtId="44" fontId="2" fillId="0" borderId="32" xfId="1" applyFont="1" applyFill="1" applyBorder="1" applyAlignment="1" applyProtection="1">
      <alignment horizontal="center" vertical="center" wrapText="1"/>
    </xf>
    <xf numFmtId="1" fontId="5" fillId="3" borderId="16" xfId="0" applyNumberFormat="1" applyFont="1" applyFill="1" applyBorder="1" applyAlignment="1" applyProtection="1">
      <alignment horizontal="center" vertical="center" wrapText="1"/>
    </xf>
    <xf numFmtId="0" fontId="6" fillId="3" borderId="18" xfId="0" applyFont="1" applyFill="1" applyBorder="1" applyAlignment="1" applyProtection="1">
      <alignment vertical="center" wrapText="1"/>
    </xf>
    <xf numFmtId="0" fontId="6" fillId="3" borderId="18" xfId="0" applyFont="1" applyFill="1" applyBorder="1" applyAlignment="1" applyProtection="1">
      <alignment horizontal="center" vertical="center" wrapText="1"/>
    </xf>
    <xf numFmtId="0" fontId="5" fillId="3" borderId="18" xfId="0" applyFont="1" applyFill="1" applyBorder="1" applyAlignment="1" applyProtection="1">
      <alignment vertical="center" wrapText="1"/>
    </xf>
    <xf numFmtId="44" fontId="6" fillId="3" borderId="18" xfId="1" applyFont="1" applyFill="1" applyBorder="1" applyAlignment="1" applyProtection="1">
      <alignment horizontal="center" vertical="center" wrapText="1"/>
    </xf>
    <xf numFmtId="44" fontId="3" fillId="3" borderId="30" xfId="1" applyFont="1" applyFill="1" applyBorder="1" applyAlignment="1" applyProtection="1">
      <alignment horizontal="center" vertical="center"/>
    </xf>
    <xf numFmtId="0" fontId="6" fillId="4" borderId="16" xfId="0" applyFont="1" applyFill="1" applyBorder="1" applyAlignment="1" applyProtection="1">
      <alignment horizontal="center" vertical="center" wrapText="1"/>
    </xf>
    <xf numFmtId="0" fontId="6" fillId="4" borderId="18" xfId="0" applyFont="1" applyFill="1" applyBorder="1" applyAlignment="1" applyProtection="1">
      <alignment horizontal="center" vertical="center" wrapText="1"/>
    </xf>
    <xf numFmtId="0" fontId="6" fillId="4" borderId="18" xfId="0" applyFont="1" applyFill="1" applyBorder="1" applyAlignment="1" applyProtection="1">
      <alignment vertical="center" wrapText="1"/>
    </xf>
    <xf numFmtId="2" fontId="6" fillId="0" borderId="18" xfId="0" applyNumberFormat="1" applyFont="1" applyFill="1" applyBorder="1" applyAlignment="1" applyProtection="1">
      <alignment horizontal="center" vertical="center" wrapText="1"/>
    </xf>
    <xf numFmtId="44" fontId="8" fillId="0" borderId="21" xfId="3" applyNumberFormat="1" applyFont="1" applyFill="1" applyBorder="1" applyAlignment="1" applyProtection="1">
      <alignment vertical="center" wrapText="1"/>
    </xf>
    <xf numFmtId="44" fontId="3" fillId="4" borderId="30" xfId="1" applyFont="1" applyFill="1" applyBorder="1" applyAlignment="1" applyProtection="1">
      <alignment horizontal="center" vertical="center"/>
    </xf>
    <xf numFmtId="0" fontId="6" fillId="4" borderId="19" xfId="0" applyFont="1" applyFill="1" applyBorder="1" applyAlignment="1" applyProtection="1">
      <alignment horizontal="center" vertical="center" wrapText="1"/>
    </xf>
    <xf numFmtId="2" fontId="6" fillId="0" borderId="19" xfId="0" applyNumberFormat="1" applyFont="1" applyFill="1" applyBorder="1" applyAlignment="1" applyProtection="1">
      <alignment horizontal="center" vertical="center" wrapText="1"/>
    </xf>
    <xf numFmtId="44" fontId="8" fillId="0" borderId="17" xfId="3" applyNumberFormat="1" applyFont="1" applyFill="1" applyBorder="1" applyAlignment="1" applyProtection="1">
      <alignment vertical="center" wrapText="1"/>
    </xf>
    <xf numFmtId="49" fontId="6" fillId="4" borderId="16" xfId="0" applyNumberFormat="1" applyFont="1" applyFill="1" applyBorder="1" applyAlignment="1" applyProtection="1">
      <alignment horizontal="center" vertical="center" wrapText="1"/>
    </xf>
    <xf numFmtId="0" fontId="5" fillId="4" borderId="30" xfId="0" applyFont="1" applyFill="1" applyBorder="1" applyAlignment="1" applyProtection="1">
      <alignment horizontal="right" vertical="center" wrapText="1"/>
    </xf>
    <xf numFmtId="0" fontId="6" fillId="4" borderId="30" xfId="0" applyFont="1" applyFill="1" applyBorder="1" applyAlignment="1" applyProtection="1">
      <alignment horizontal="center" vertical="center" wrapText="1"/>
    </xf>
    <xf numFmtId="2" fontId="6" fillId="4" borderId="9" xfId="0" applyNumberFormat="1" applyFont="1" applyFill="1" applyBorder="1" applyAlignment="1" applyProtection="1">
      <alignment horizontal="center" vertical="center" wrapText="1"/>
    </xf>
    <xf numFmtId="44" fontId="6" fillId="4" borderId="33" xfId="1" applyFont="1" applyFill="1" applyBorder="1" applyAlignment="1" applyProtection="1">
      <alignment horizontal="center" vertical="center" wrapText="1"/>
    </xf>
    <xf numFmtId="44" fontId="2" fillId="4" borderId="9" xfId="1" applyFont="1" applyFill="1" applyBorder="1" applyAlignment="1" applyProtection="1">
      <alignment horizontal="center" vertical="center"/>
    </xf>
    <xf numFmtId="0" fontId="5" fillId="3" borderId="16" xfId="0" applyNumberFormat="1" applyFont="1" applyFill="1" applyBorder="1" applyAlignment="1" applyProtection="1">
      <alignment horizontal="center" vertical="center" wrapText="1"/>
    </xf>
    <xf numFmtId="0" fontId="6" fillId="3" borderId="18" xfId="0" applyFont="1" applyFill="1" applyBorder="1" applyAlignment="1" applyProtection="1">
      <alignment horizontal="left" vertical="center" wrapText="1"/>
    </xf>
    <xf numFmtId="0" fontId="5" fillId="3" borderId="18" xfId="0" applyFont="1" applyFill="1" applyBorder="1" applyAlignment="1" applyProtection="1">
      <alignment horizontal="left" vertical="center" wrapText="1"/>
    </xf>
    <xf numFmtId="0" fontId="6" fillId="3" borderId="21" xfId="0" applyFont="1" applyFill="1" applyBorder="1" applyAlignment="1" applyProtection="1">
      <alignment horizontal="left" vertical="center" wrapText="1"/>
    </xf>
    <xf numFmtId="2" fontId="6" fillId="3" borderId="21" xfId="0" applyNumberFormat="1" applyFont="1" applyFill="1" applyBorder="1" applyAlignment="1" applyProtection="1">
      <alignment horizontal="left" vertical="center" wrapText="1"/>
    </xf>
    <xf numFmtId="44" fontId="6" fillId="3" borderId="21" xfId="1" applyFont="1" applyFill="1" applyBorder="1" applyAlignment="1" applyProtection="1">
      <alignment horizontal="left" vertical="center" wrapText="1"/>
    </xf>
    <xf numFmtId="44" fontId="2" fillId="3" borderId="30" xfId="1" applyFont="1" applyFill="1" applyBorder="1" applyAlignment="1" applyProtection="1">
      <alignment horizontal="left" vertical="center"/>
    </xf>
    <xf numFmtId="0" fontId="6" fillId="4" borderId="18" xfId="0" applyFont="1" applyFill="1" applyBorder="1" applyAlignment="1" applyProtection="1">
      <alignment horizontal="left" vertical="center" wrapText="1"/>
    </xf>
    <xf numFmtId="0" fontId="5" fillId="3" borderId="16" xfId="0" applyFont="1" applyFill="1" applyBorder="1" applyAlignment="1" applyProtection="1">
      <alignment horizontal="center" vertical="center" wrapText="1"/>
    </xf>
    <xf numFmtId="0" fontId="5" fillId="3" borderId="18" xfId="0" applyFont="1" applyFill="1" applyBorder="1" applyAlignment="1" applyProtection="1">
      <alignment horizontal="center" vertical="center" wrapText="1"/>
    </xf>
    <xf numFmtId="0" fontId="5" fillId="3" borderId="21" xfId="0" applyFont="1" applyFill="1" applyBorder="1" applyAlignment="1" applyProtection="1">
      <alignment horizontal="center" vertical="center" wrapText="1"/>
    </xf>
    <xf numFmtId="44" fontId="5" fillId="3" borderId="21" xfId="1" applyFont="1" applyFill="1" applyBorder="1" applyAlignment="1" applyProtection="1">
      <alignment horizontal="center" vertical="center" wrapText="1"/>
    </xf>
    <xf numFmtId="44" fontId="2" fillId="3" borderId="30" xfId="1" applyFont="1" applyFill="1" applyBorder="1" applyAlignment="1" applyProtection="1">
      <alignment horizontal="center" vertical="center"/>
    </xf>
    <xf numFmtId="0" fontId="3" fillId="0" borderId="16" xfId="0" applyFont="1" applyFill="1" applyBorder="1" applyAlignment="1" applyProtection="1">
      <alignment horizontal="center" vertical="center" wrapText="1"/>
    </xf>
    <xf numFmtId="0" fontId="3" fillId="4" borderId="18" xfId="0" applyFont="1" applyFill="1" applyBorder="1" applyAlignment="1" applyProtection="1">
      <alignment horizontal="center" vertical="center" wrapText="1"/>
    </xf>
    <xf numFmtId="0" fontId="3" fillId="4" borderId="18" xfId="0" applyFont="1" applyFill="1" applyBorder="1" applyAlignment="1" applyProtection="1">
      <alignment vertical="center" wrapText="1"/>
    </xf>
    <xf numFmtId="2" fontId="3" fillId="0" borderId="18" xfId="0" applyNumberFormat="1" applyFont="1" applyFill="1" applyBorder="1" applyAlignment="1" applyProtection="1">
      <alignment horizontal="center" vertical="center" wrapText="1"/>
    </xf>
    <xf numFmtId="44" fontId="3" fillId="0" borderId="30" xfId="1" applyFont="1" applyFill="1" applyBorder="1" applyAlignment="1" applyProtection="1">
      <alignment horizontal="center" vertical="center"/>
    </xf>
    <xf numFmtId="0" fontId="6" fillId="0" borderId="16" xfId="0" applyFont="1" applyFill="1" applyBorder="1" applyAlignment="1" applyProtection="1">
      <alignment horizontal="center" vertical="center" wrapText="1"/>
    </xf>
    <xf numFmtId="49" fontId="3" fillId="4" borderId="16" xfId="0" applyNumberFormat="1" applyFont="1" applyFill="1" applyBorder="1" applyAlignment="1" applyProtection="1">
      <alignment horizontal="center" vertical="center" wrapText="1"/>
    </xf>
    <xf numFmtId="0" fontId="6" fillId="0" borderId="18" xfId="0" applyFont="1" applyFill="1" applyBorder="1" applyAlignment="1" applyProtection="1">
      <alignment vertical="center" wrapText="1"/>
    </xf>
    <xf numFmtId="0" fontId="6" fillId="0" borderId="18" xfId="0" applyFont="1" applyFill="1" applyBorder="1" applyAlignment="1" applyProtection="1">
      <alignment horizontal="center" vertical="center" wrapText="1"/>
    </xf>
    <xf numFmtId="0" fontId="6" fillId="0" borderId="18" xfId="0" applyFont="1" applyFill="1" applyBorder="1" applyAlignment="1" applyProtection="1">
      <alignment horizontal="left" vertical="center" wrapText="1"/>
    </xf>
    <xf numFmtId="0" fontId="5" fillId="3" borderId="30" xfId="0" applyFont="1" applyFill="1" applyBorder="1" applyAlignment="1" applyProtection="1">
      <alignment horizontal="center" vertical="center" wrapText="1"/>
    </xf>
    <xf numFmtId="0" fontId="3" fillId="0" borderId="18" xfId="0" applyFont="1" applyFill="1" applyBorder="1" applyAlignment="1" applyProtection="1">
      <alignment vertical="center" wrapText="1"/>
    </xf>
    <xf numFmtId="2" fontId="3" fillId="4" borderId="18" xfId="0" applyNumberFormat="1" applyFont="1" applyFill="1" applyBorder="1" applyAlignment="1" applyProtection="1">
      <alignment horizontal="center" vertical="center" wrapText="1"/>
    </xf>
    <xf numFmtId="2" fontId="6" fillId="4" borderId="19" xfId="0" applyNumberFormat="1" applyFont="1" applyFill="1" applyBorder="1" applyAlignment="1" applyProtection="1">
      <alignment horizontal="center" vertical="center" wrapText="1"/>
    </xf>
    <xf numFmtId="2" fontId="6" fillId="3" borderId="21" xfId="0" applyNumberFormat="1" applyFont="1" applyFill="1" applyBorder="1" applyAlignment="1" applyProtection="1">
      <alignment horizontal="center" vertical="center" wrapText="1"/>
    </xf>
    <xf numFmtId="2" fontId="6" fillId="4" borderId="18" xfId="0" applyNumberFormat="1" applyFont="1" applyFill="1" applyBorder="1" applyAlignment="1" applyProtection="1">
      <alignment horizontal="center" vertical="center" wrapText="1"/>
    </xf>
    <xf numFmtId="0" fontId="6" fillId="0" borderId="19" xfId="0" applyFont="1" applyFill="1" applyBorder="1" applyAlignment="1" applyProtection="1">
      <alignment horizontal="center" vertical="center" wrapText="1"/>
    </xf>
    <xf numFmtId="0" fontId="5" fillId="4" borderId="18" xfId="0" applyFont="1" applyFill="1" applyBorder="1" applyAlignment="1" applyProtection="1">
      <alignment horizontal="center" vertical="center" wrapText="1"/>
    </xf>
    <xf numFmtId="0" fontId="5" fillId="4" borderId="30" xfId="0" applyFont="1" applyFill="1" applyBorder="1" applyAlignment="1" applyProtection="1">
      <alignment horizontal="center" vertical="center" wrapText="1"/>
    </xf>
    <xf numFmtId="2" fontId="5" fillId="4" borderId="9" xfId="0" applyNumberFormat="1" applyFont="1" applyFill="1" applyBorder="1" applyAlignment="1" applyProtection="1">
      <alignment horizontal="center" vertical="center" wrapText="1"/>
    </xf>
    <xf numFmtId="44" fontId="5" fillId="4" borderId="33" xfId="1" applyFont="1" applyFill="1" applyBorder="1" applyAlignment="1" applyProtection="1">
      <alignment horizontal="center" vertical="center" wrapText="1"/>
    </xf>
    <xf numFmtId="49" fontId="6" fillId="4" borderId="25" xfId="0" applyNumberFormat="1" applyFont="1" applyFill="1" applyBorder="1" applyAlignment="1" applyProtection="1">
      <alignment horizontal="center" vertical="center" wrapText="1"/>
    </xf>
    <xf numFmtId="0" fontId="5" fillId="4" borderId="19" xfId="0" applyFont="1" applyFill="1" applyBorder="1" applyAlignment="1" applyProtection="1">
      <alignment horizontal="center" vertical="center" wrapText="1"/>
    </xf>
    <xf numFmtId="0" fontId="5" fillId="4" borderId="31" xfId="0" applyFont="1" applyFill="1" applyBorder="1" applyAlignment="1" applyProtection="1">
      <alignment horizontal="right" vertical="center" wrapText="1"/>
    </xf>
    <xf numFmtId="0" fontId="5" fillId="4" borderId="31" xfId="0" applyFont="1" applyFill="1" applyBorder="1" applyAlignment="1" applyProtection="1">
      <alignment horizontal="center" vertical="center" wrapText="1"/>
    </xf>
    <xf numFmtId="2" fontId="5" fillId="4" borderId="34" xfId="0" applyNumberFormat="1" applyFont="1" applyFill="1" applyBorder="1" applyAlignment="1" applyProtection="1">
      <alignment horizontal="center" vertical="center" wrapText="1"/>
    </xf>
    <xf numFmtId="44" fontId="5" fillId="4" borderId="35" xfId="1" applyFont="1" applyFill="1" applyBorder="1" applyAlignment="1" applyProtection="1">
      <alignment horizontal="center" vertical="center" wrapText="1"/>
    </xf>
    <xf numFmtId="44" fontId="2" fillId="4" borderId="34" xfId="1" applyFont="1" applyFill="1" applyBorder="1" applyAlignment="1" applyProtection="1">
      <alignment horizontal="center" vertical="center"/>
    </xf>
    <xf numFmtId="0" fontId="3" fillId="4" borderId="9" xfId="0" applyFont="1" applyFill="1" applyBorder="1" applyAlignment="1" applyProtection="1">
      <alignment horizontal="center" vertical="center"/>
    </xf>
    <xf numFmtId="0" fontId="3" fillId="4" borderId="9" xfId="0" applyFont="1" applyFill="1" applyBorder="1" applyAlignment="1" applyProtection="1">
      <alignment vertical="center" wrapText="1"/>
    </xf>
    <xf numFmtId="0" fontId="6" fillId="4" borderId="9" xfId="0" applyFont="1" applyFill="1" applyBorder="1" applyAlignment="1" applyProtection="1">
      <alignment horizontal="center" vertical="center" wrapText="1"/>
    </xf>
    <xf numFmtId="4" fontId="6" fillId="4" borderId="9" xfId="0" applyNumberFormat="1" applyFont="1" applyFill="1" applyBorder="1" applyAlignment="1" applyProtection="1">
      <alignment horizontal="center" vertical="center" wrapText="1"/>
    </xf>
    <xf numFmtId="44" fontId="3" fillId="4" borderId="9" xfId="1" applyFont="1" applyFill="1" applyBorder="1" applyAlignment="1" applyProtection="1">
      <alignment horizontal="center" vertical="center"/>
    </xf>
    <xf numFmtId="0" fontId="5" fillId="4" borderId="4" xfId="0" applyFont="1" applyFill="1" applyBorder="1" applyAlignment="1" applyProtection="1">
      <alignment horizontal="center" vertical="center" wrapText="1"/>
    </xf>
    <xf numFmtId="0" fontId="5" fillId="4" borderId="5" xfId="0" applyFont="1" applyFill="1" applyBorder="1" applyAlignment="1" applyProtection="1">
      <alignment horizontal="center" vertical="center" wrapText="1"/>
    </xf>
    <xf numFmtId="0" fontId="5" fillId="4" borderId="36" xfId="0" applyFont="1" applyFill="1" applyBorder="1" applyAlignment="1" applyProtection="1">
      <alignment horizontal="center" vertical="center" wrapText="1"/>
    </xf>
    <xf numFmtId="0" fontId="6" fillId="3" borderId="37" xfId="0" applyFont="1" applyFill="1" applyBorder="1" applyAlignment="1" applyProtection="1">
      <alignment horizontal="center" vertical="center" wrapText="1"/>
    </xf>
    <xf numFmtId="0" fontId="6" fillId="3" borderId="5" xfId="0" applyFont="1" applyFill="1" applyBorder="1" applyAlignment="1" applyProtection="1">
      <alignment horizontal="center" vertical="center" wrapText="1"/>
    </xf>
    <xf numFmtId="0" fontId="6" fillId="3" borderId="36" xfId="0" applyFont="1" applyFill="1" applyBorder="1" applyAlignment="1" applyProtection="1">
      <alignment horizontal="center" vertical="center" wrapText="1"/>
    </xf>
    <xf numFmtId="44" fontId="2" fillId="0" borderId="37" xfId="1" quotePrefix="1" applyFont="1" applyFill="1" applyBorder="1" applyAlignment="1" applyProtection="1">
      <alignment horizontal="center" vertical="center"/>
    </xf>
    <xf numFmtId="0" fontId="2" fillId="0" borderId="0" xfId="4" applyFont="1" applyFill="1" applyBorder="1" applyAlignment="1" applyProtection="1">
      <alignment horizontal="center" wrapText="1"/>
      <protection locked="0"/>
    </xf>
    <xf numFmtId="0" fontId="2" fillId="0" borderId="0" xfId="4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Protection="1">
      <protection locked="0"/>
    </xf>
    <xf numFmtId="0" fontId="5" fillId="0" borderId="0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Fill="1" applyBorder="1" applyAlignment="1" applyProtection="1">
      <alignment horizontal="center" vertical="center" wrapText="1"/>
      <protection locked="0"/>
    </xf>
    <xf numFmtId="10" fontId="2" fillId="0" borderId="0" xfId="2" quotePrefix="1" applyNumberFormat="1" applyFont="1" applyFill="1" applyBorder="1" applyAlignment="1" applyProtection="1">
      <alignment horizontal="center" vertical="center"/>
      <protection locked="0"/>
    </xf>
    <xf numFmtId="44" fontId="3" fillId="0" borderId="0" xfId="1" applyFont="1" applyProtection="1">
      <protection locked="0"/>
    </xf>
    <xf numFmtId="44" fontId="3" fillId="0" borderId="16" xfId="1" applyFont="1" applyBorder="1" applyAlignment="1" applyProtection="1">
      <alignment vertical="center"/>
      <protection locked="0"/>
    </xf>
    <xf numFmtId="44" fontId="3" fillId="0" borderId="23" xfId="1" applyFont="1" applyBorder="1" applyAlignment="1" applyProtection="1">
      <alignment horizontal="center" vertical="center"/>
    </xf>
    <xf numFmtId="44" fontId="3" fillId="0" borderId="16" xfId="1" applyFont="1" applyBorder="1" applyAlignment="1">
      <alignment vertical="center"/>
    </xf>
    <xf numFmtId="44" fontId="2" fillId="0" borderId="23" xfId="1" applyFont="1" applyBorder="1" applyAlignment="1">
      <alignment vertical="center"/>
    </xf>
    <xf numFmtId="44" fontId="3" fillId="3" borderId="16" xfId="1" applyFont="1" applyFill="1" applyBorder="1" applyAlignment="1">
      <alignment vertical="center"/>
    </xf>
    <xf numFmtId="44" fontId="2" fillId="3" borderId="16" xfId="1" applyFont="1" applyFill="1" applyBorder="1" applyAlignment="1">
      <alignment vertical="center"/>
    </xf>
    <xf numFmtId="44" fontId="2" fillId="3" borderId="23" xfId="1" applyFont="1" applyFill="1" applyBorder="1" applyAlignment="1">
      <alignment vertical="center"/>
    </xf>
    <xf numFmtId="44" fontId="3" fillId="3" borderId="23" xfId="1" applyFont="1" applyFill="1" applyBorder="1" applyAlignment="1">
      <alignment vertical="center"/>
    </xf>
    <xf numFmtId="44" fontId="3" fillId="0" borderId="16" xfId="1" applyFont="1" applyFill="1" applyBorder="1" applyAlignment="1" applyProtection="1">
      <alignment vertical="center"/>
      <protection locked="0"/>
    </xf>
    <xf numFmtId="44" fontId="3" fillId="0" borderId="25" xfId="1" applyFont="1" applyBorder="1" applyAlignment="1">
      <alignment vertical="center"/>
    </xf>
    <xf numFmtId="44" fontId="2" fillId="0" borderId="20" xfId="1" applyFont="1" applyBorder="1" applyAlignment="1">
      <alignment vertical="center"/>
    </xf>
  </cellXfs>
  <cellStyles count="5">
    <cellStyle name="Moeda" xfId="1" builtinId="4"/>
    <cellStyle name="Moeda 2" xfId="3"/>
    <cellStyle name="Normal" xfId="0" builtinId="0"/>
    <cellStyle name="Normal 2" xfId="4"/>
    <cellStyle name="Porcentagem" xfId="2" builtinId="5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19049</xdr:colOff>
      <xdr:row>7</xdr:row>
      <xdr:rowOff>30256</xdr:rowOff>
    </xdr:from>
    <xdr:to>
      <xdr:col>9</xdr:col>
      <xdr:colOff>986117</xdr:colOff>
      <xdr:row>16</xdr:row>
      <xdr:rowOff>125506</xdr:rowOff>
    </xdr:to>
    <xdr:sp macro="" textlink="">
      <xdr:nvSpPr>
        <xdr:cNvPr id="2" name="PORDB1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SpPr>
          <a:spLocks noChangeArrowheads="1"/>
        </xdr:cNvSpPr>
      </xdr:nvSpPr>
      <xdr:spPr bwMode="auto">
        <a:xfrm>
          <a:off x="19049" y="1307727"/>
          <a:ext cx="12094509" cy="1507191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8</xdr:col>
      <xdr:colOff>421341</xdr:colOff>
      <xdr:row>0</xdr:row>
      <xdr:rowOff>45842</xdr:rowOff>
    </xdr:from>
    <xdr:to>
      <xdr:col>9</xdr:col>
      <xdr:colOff>629771</xdr:colOff>
      <xdr:row>5</xdr:row>
      <xdr:rowOff>145676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40253" y="45842"/>
          <a:ext cx="1216959" cy="99630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GENHARIA/%2301%20PROJETOS%20EM%20ANDAMENTO/REFORMA%20UNIDADES%20DE%20SAUDE/Taquarussu/OR&#199;AMENTO/OR&#199;AMENTO%20TAQUARUSSU%20REV%2002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ATEWAY\Downloads\Planilha%20or&#231;ament&#225;ri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5ª Medição (2)"/>
      <sheetName val="1ª a 15ª Med"/>
      <sheetName val="ORÇAMENTO"/>
      <sheetName val="MDC"/>
      <sheetName val="CRONOGRAMA"/>
      <sheetName val="BDI"/>
      <sheetName val="CPU 01"/>
    </sheetNames>
    <sheetDataSet>
      <sheetData sheetId="0"/>
      <sheetData sheetId="1"/>
      <sheetData sheetId="2"/>
      <sheetData sheetId="3">
        <row r="1">
          <cell r="A1" t="str">
            <v>MEMÓRIA DE CÁLCULO</v>
          </cell>
        </row>
        <row r="2">
          <cell r="A2" t="str">
            <v>Obra:</v>
          </cell>
          <cell r="B2" t="str">
            <v>REFORMA DA UNIDADE DE SAÚDE NA COMUNIDADE DO TAQUARUSSU</v>
          </cell>
        </row>
        <row r="4">
          <cell r="A4">
            <v>1</v>
          </cell>
          <cell r="B4" t="str">
            <v>SERVIÇOS PRELIMINARES</v>
          </cell>
        </row>
        <row r="6">
          <cell r="A6" t="str">
            <v>01.01</v>
          </cell>
          <cell r="B6" t="str">
            <v>PLACA DE OBRA NAS DIMENSÕES DE 2.0 X 4.0 M, PADRÃO IOPES</v>
          </cell>
          <cell r="C6">
            <v>2.5</v>
          </cell>
          <cell r="D6" t="str">
            <v>M2</v>
          </cell>
        </row>
        <row r="7">
          <cell r="C7" t="str">
            <v>comprimento (m)</v>
          </cell>
          <cell r="D7" t="str">
            <v>altura (m)</v>
          </cell>
          <cell r="E7" t="str">
            <v>área (m²)</v>
          </cell>
        </row>
        <row r="8">
          <cell r="B8" t="str">
            <v>DIMENSÕES</v>
          </cell>
          <cell r="C8">
            <v>2</v>
          </cell>
          <cell r="D8">
            <v>1.25</v>
          </cell>
          <cell r="E8">
            <v>2.5</v>
          </cell>
        </row>
        <row r="10">
          <cell r="A10" t="str">
            <v>01.02</v>
          </cell>
          <cell r="B10" t="str">
            <v>LOCAÇÃO DE ANDAIME METÁLICO PARA FACHADA - TIPO TORRE (ALUGUEL MENSAL)</v>
          </cell>
          <cell r="C10">
            <v>256</v>
          </cell>
          <cell r="D10" t="str">
            <v>M</v>
          </cell>
        </row>
        <row r="11">
          <cell r="C11" t="str">
            <v>altura (m)</v>
          </cell>
          <cell r="D11" t="str">
            <v>quantidade (un)</v>
          </cell>
          <cell r="E11" t="str">
            <v>meses de obra</v>
          </cell>
          <cell r="F11" t="str">
            <v>comprimento (m)</v>
          </cell>
        </row>
        <row r="12">
          <cell r="B12" t="str">
            <v>DIMENSÕES</v>
          </cell>
          <cell r="C12">
            <v>8</v>
          </cell>
          <cell r="D12">
            <v>8</v>
          </cell>
          <cell r="E12">
            <v>4</v>
          </cell>
          <cell r="F12">
            <v>256</v>
          </cell>
        </row>
        <row r="13">
          <cell r="B13" t="str">
            <v>total = altura x quantidade x meses de uso</v>
          </cell>
        </row>
        <row r="15">
          <cell r="A15">
            <v>2</v>
          </cell>
          <cell r="B15" t="str">
            <v>DEMOLIÇÕES E RETIRADAS</v>
          </cell>
        </row>
        <row r="17">
          <cell r="A17" t="str">
            <v>02.01</v>
          </cell>
          <cell r="B17" t="str">
            <v>REMOÇÃO DE TELHAS, DE FIBROCIMENTO, METÁLICA E CERÂMICA, DE FORMA MANUAL, SEM REAPROVEITAMENTO. AF_12/2017</v>
          </cell>
          <cell r="C17">
            <v>132.1</v>
          </cell>
          <cell r="D17" t="str">
            <v>M2</v>
          </cell>
        </row>
        <row r="20">
          <cell r="A20" t="str">
            <v>02.02</v>
          </cell>
          <cell r="B20" t="str">
            <v>REMOÇÃO DE TRAMA METÁLICA OU DE MADEIRA PARA FORRO, DE FORMA MANUAL SEM APROVEITAMENTO</v>
          </cell>
          <cell r="C20">
            <v>24.939999999999998</v>
          </cell>
          <cell r="D20" t="str">
            <v>M2</v>
          </cell>
        </row>
        <row r="21">
          <cell r="C21" t="str">
            <v>comprimento (m)</v>
          </cell>
          <cell r="D21" t="str">
            <v>largura(m)</v>
          </cell>
          <cell r="E21" t="str">
            <v>área(m²)</v>
          </cell>
        </row>
        <row r="22">
          <cell r="B22" t="str">
            <v>DIMENSÕES</v>
          </cell>
        </row>
        <row r="23">
          <cell r="B23" t="str">
            <v>Consultório</v>
          </cell>
          <cell r="E23">
            <v>12.2</v>
          </cell>
        </row>
        <row r="24">
          <cell r="B24" t="str">
            <v>Frente chegada</v>
          </cell>
          <cell r="C24">
            <v>9.1</v>
          </cell>
          <cell r="D24">
            <v>1.4</v>
          </cell>
          <cell r="E24">
            <v>12.74</v>
          </cell>
        </row>
        <row r="26">
          <cell r="A26">
            <v>3</v>
          </cell>
          <cell r="B26" t="str">
            <v>REVESTIMENTO / PINTURA DE PAREDES</v>
          </cell>
        </row>
        <row r="28">
          <cell r="A28" t="str">
            <v>03.01</v>
          </cell>
          <cell r="B28" t="str">
            <v>LIXAMENTO DE PAREDE COM PINTURA ANTIGA PVA PARA RECEBIMENTO DE NOVA CAMADA DE TINTA</v>
          </cell>
          <cell r="C28">
            <v>119.89999999999999</v>
          </cell>
          <cell r="D28" t="str">
            <v>M2</v>
          </cell>
        </row>
        <row r="29">
          <cell r="C29" t="str">
            <v>comprimento (m)</v>
          </cell>
          <cell r="D29" t="str">
            <v>altura (m)</v>
          </cell>
          <cell r="E29" t="str">
            <v>área (m²)</v>
          </cell>
        </row>
        <row r="30">
          <cell r="B30" t="str">
            <v>DIMENSÕES</v>
          </cell>
        </row>
        <row r="31">
          <cell r="B31" t="str">
            <v xml:space="preserve">INTERNA  </v>
          </cell>
        </row>
        <row r="32">
          <cell r="B32" t="str">
            <v>Consultorio</v>
          </cell>
          <cell r="C32">
            <v>15.21</v>
          </cell>
          <cell r="D32">
            <v>2.8</v>
          </cell>
          <cell r="E32">
            <v>42.59</v>
          </cell>
        </row>
        <row r="33">
          <cell r="B33" t="str">
            <v>Recepção</v>
          </cell>
          <cell r="C33">
            <v>14.9</v>
          </cell>
          <cell r="D33">
            <v>1.7</v>
          </cell>
          <cell r="E33">
            <v>25.33</v>
          </cell>
        </row>
        <row r="34">
          <cell r="B34" t="str">
            <v>Banheiro</v>
          </cell>
          <cell r="C34">
            <v>5.0999999999999996</v>
          </cell>
          <cell r="D34">
            <v>1</v>
          </cell>
          <cell r="E34">
            <v>5.0999999999999996</v>
          </cell>
        </row>
        <row r="35">
          <cell r="B35" t="str">
            <v>EXTERNA</v>
          </cell>
        </row>
        <row r="36">
          <cell r="B36" t="str">
            <v xml:space="preserve">Fachada </v>
          </cell>
          <cell r="C36">
            <v>9.1</v>
          </cell>
          <cell r="D36">
            <v>3</v>
          </cell>
          <cell r="E36">
            <v>27.3</v>
          </cell>
        </row>
        <row r="37">
          <cell r="B37" t="str">
            <v>laterais rampa de acesso</v>
          </cell>
          <cell r="C37">
            <v>34.35</v>
          </cell>
          <cell r="D37">
            <v>0.56999999999999984</v>
          </cell>
          <cell r="E37">
            <v>19.579999999999998</v>
          </cell>
        </row>
        <row r="39">
          <cell r="B39" t="str">
            <v>OBS: foi feito uma média para definir altura das laterais da rampa de acesso</v>
          </cell>
        </row>
        <row r="41">
          <cell r="A41" t="str">
            <v>03.02</v>
          </cell>
          <cell r="B41" t="str">
            <v>PINTURA COM TINTA LÁTEX PVA, MARCAS DE REFERÊNCIA SUVINIL, CORAL OU METALATEX, INCLUSIVE SELADOR EM PAREDES E FORROS, A TRÊS DEMÃOS</v>
          </cell>
          <cell r="C41">
            <v>73.02</v>
          </cell>
        </row>
        <row r="43">
          <cell r="C43" t="str">
            <v>comprimento (m)</v>
          </cell>
          <cell r="D43" t="str">
            <v>altura (m)</v>
          </cell>
          <cell r="E43" t="str">
            <v>área (m²)</v>
          </cell>
        </row>
        <row r="44">
          <cell r="B44" t="str">
            <v>DIMENSÕES</v>
          </cell>
        </row>
        <row r="46">
          <cell r="B46" t="str">
            <v>Consultorio</v>
          </cell>
          <cell r="C46">
            <v>15.21</v>
          </cell>
          <cell r="D46">
            <v>2.8</v>
          </cell>
          <cell r="E46">
            <v>42.59</v>
          </cell>
        </row>
        <row r="47">
          <cell r="B47" t="str">
            <v>Recepção</v>
          </cell>
          <cell r="C47">
            <v>14.9</v>
          </cell>
          <cell r="D47">
            <v>1.7</v>
          </cell>
          <cell r="E47">
            <v>25.33</v>
          </cell>
        </row>
        <row r="48">
          <cell r="B48" t="str">
            <v>Banheiro</v>
          </cell>
          <cell r="C48">
            <v>5.0999999999999996</v>
          </cell>
          <cell r="D48">
            <v>1</v>
          </cell>
          <cell r="E48">
            <v>5.0999999999999996</v>
          </cell>
        </row>
        <row r="50">
          <cell r="A50" t="str">
            <v>03.03</v>
          </cell>
          <cell r="B50" t="str">
            <v>PINTURA COM TINTA ACRÍLICA, MARCAS DE REFERÊNCIA SUVINIL, CORAL OU METALATEX, INCLUSIVE SELADOR ACRÍLICO, EM PAREDES E FORROS, A TRÊS DEMÃOS</v>
          </cell>
          <cell r="C50">
            <v>46.879999999999995</v>
          </cell>
          <cell r="D50" t="str">
            <v>M2</v>
          </cell>
        </row>
        <row r="52">
          <cell r="C52" t="str">
            <v>comprimento (m)</v>
          </cell>
          <cell r="D52" t="str">
            <v>altura (m)</v>
          </cell>
          <cell r="E52" t="str">
            <v>área (m²)</v>
          </cell>
        </row>
        <row r="53">
          <cell r="B53" t="str">
            <v>DIMENSÕES</v>
          </cell>
        </row>
        <row r="54">
          <cell r="B54" t="str">
            <v xml:space="preserve">Fachada </v>
          </cell>
          <cell r="C54">
            <v>9.1</v>
          </cell>
          <cell r="D54">
            <v>3</v>
          </cell>
          <cell r="E54">
            <v>27.3</v>
          </cell>
        </row>
        <row r="55">
          <cell r="B55" t="str">
            <v>laterais rampa de acesso</v>
          </cell>
          <cell r="C55">
            <v>34.35</v>
          </cell>
          <cell r="D55">
            <v>0.56999999999999984</v>
          </cell>
          <cell r="E55">
            <v>19.579999999999998</v>
          </cell>
        </row>
        <row r="57">
          <cell r="A57" t="str">
            <v>03.04</v>
          </cell>
          <cell r="B57" t="str">
            <v>PINTURA COM TINTA ESMALTE SINTÉTICO, MARCAS DE REFERÊNCIA SUVINIL, CORAL OU METALATEX, INCLUSIVE FUNDO BRANCO NIVELADOR, EM MADEIRA, A DUAS DEMÃOS</v>
          </cell>
          <cell r="C57">
            <v>1.68</v>
          </cell>
          <cell r="D57" t="str">
            <v>M2</v>
          </cell>
        </row>
        <row r="59">
          <cell r="C59" t="str">
            <v>comprimento (m)</v>
          </cell>
          <cell r="D59" t="str">
            <v>largura (m)</v>
          </cell>
          <cell r="E59" t="str">
            <v>área (m²)</v>
          </cell>
        </row>
        <row r="60">
          <cell r="B60" t="str">
            <v>DIMENSÕES</v>
          </cell>
        </row>
        <row r="61">
          <cell r="B61" t="str">
            <v>Porta</v>
          </cell>
          <cell r="C61">
            <v>2.1</v>
          </cell>
          <cell r="D61">
            <v>0.8</v>
          </cell>
          <cell r="E61">
            <v>1.68</v>
          </cell>
        </row>
        <row r="63">
          <cell r="A63" t="str">
            <v>03.05</v>
          </cell>
          <cell r="B63" t="str">
            <v>EMBOÇO DE ARGAMASSA DE CIMENTO, CAL HIDRATADA CH1 E AREIA MÉDIA OU GROSSA LAVADA NO TRAÇO 1:0.5:6, ESPESSURA 20 MM</v>
          </cell>
          <cell r="C63">
            <v>103.14</v>
          </cell>
        </row>
        <row r="65">
          <cell r="C65" t="str">
            <v>comprimento (m)</v>
          </cell>
          <cell r="D65" t="str">
            <v>altura(m)</v>
          </cell>
          <cell r="E65" t="str">
            <v>área (m²)</v>
          </cell>
        </row>
        <row r="66">
          <cell r="B66" t="str">
            <v>DIMENSÕES</v>
          </cell>
        </row>
        <row r="67">
          <cell r="B67" t="str">
            <v>sala de odontologia</v>
          </cell>
          <cell r="C67">
            <v>15.02</v>
          </cell>
          <cell r="D67">
            <v>2.8</v>
          </cell>
          <cell r="E67">
            <v>42.06</v>
          </cell>
        </row>
        <row r="69">
          <cell r="A69" t="str">
            <v>03.06</v>
          </cell>
          <cell r="B69" t="str">
            <v>ASSENTAMENTO DE REVESTIMENTO CERÂMICO COM CIMENTO COLANTE, EXCL. REJUNTAMENTO E CERÂMICA</v>
          </cell>
          <cell r="C69">
            <v>42.06</v>
          </cell>
        </row>
        <row r="71">
          <cell r="C71" t="str">
            <v>comprimento (m)</v>
          </cell>
          <cell r="D71" t="str">
            <v>altura(m)</v>
          </cell>
          <cell r="E71" t="str">
            <v>área (m²)</v>
          </cell>
        </row>
        <row r="72">
          <cell r="B72" t="str">
            <v>DIMENSÕES</v>
          </cell>
        </row>
        <row r="73">
          <cell r="B73" t="str">
            <v>Sala de odontologia</v>
          </cell>
          <cell r="C73">
            <v>15.02</v>
          </cell>
          <cell r="D73">
            <v>2.8</v>
          </cell>
          <cell r="E73">
            <v>42.06</v>
          </cell>
        </row>
        <row r="74">
          <cell r="B74" t="str">
            <v>OBS: toda a sala será revestida com cerâmica</v>
          </cell>
        </row>
        <row r="76">
          <cell r="A76" t="str">
            <v>03.07</v>
          </cell>
          <cell r="B76" t="str">
            <v>CERÂMICA 10 X 10 CM, MARCAS DE REFERÊNCIA ELIANE, CECRISA OU PORTOBELLO, NAS CORES BRANCO OU AREIA, COM REJUNTE ESP. 0.5 CM, EMPREGANDO ARGAMASSA COLANTE</v>
          </cell>
          <cell r="C76">
            <v>19.489999999999998</v>
          </cell>
          <cell r="D76" t="str">
            <v>M²</v>
          </cell>
        </row>
        <row r="78">
          <cell r="C78" t="str">
            <v>COMPRIMENTO</v>
          </cell>
          <cell r="D78" t="str">
            <v>altura(m)</v>
          </cell>
          <cell r="E78" t="str">
            <v>área (m²)</v>
          </cell>
        </row>
        <row r="79">
          <cell r="B79" t="str">
            <v>RECEPÇÃO</v>
          </cell>
          <cell r="C79">
            <v>12.98</v>
          </cell>
          <cell r="D79">
            <v>0.3</v>
          </cell>
          <cell r="E79">
            <v>3.89</v>
          </cell>
        </row>
        <row r="80">
          <cell r="B80" t="str">
            <v xml:space="preserve">RAMPA </v>
          </cell>
          <cell r="C80">
            <v>51.989999999999995</v>
          </cell>
          <cell r="D80">
            <v>0.3</v>
          </cell>
          <cell r="E80">
            <v>15.6</v>
          </cell>
        </row>
        <row r="82">
          <cell r="A82" t="str">
            <v>03.08</v>
          </cell>
          <cell r="B82" t="str">
            <v>REVESTIMENTO CERÂMICO PARA PAREDES INTERNAS COM PLACAS TIPO ESMALTADA EXTRA DE DIMENSÕES 20X20 CM APLICADAS EM AMBIENTES DE ÁREA MAIOR QUE 5 M² NA ALTURA INTEIRA DAS PAREDES. AF_06/2014</v>
          </cell>
          <cell r="C82">
            <v>41.59</v>
          </cell>
          <cell r="D82" t="str">
            <v>M²</v>
          </cell>
        </row>
        <row r="83">
          <cell r="C83" t="str">
            <v>COMPRIMENTO</v>
          </cell>
          <cell r="D83" t="str">
            <v>altura(m)</v>
          </cell>
          <cell r="E83" t="str">
            <v>área (m²)</v>
          </cell>
        </row>
        <row r="84">
          <cell r="B84" t="str">
            <v>RECEPÇÃO</v>
          </cell>
          <cell r="C84">
            <v>12.98</v>
          </cell>
          <cell r="D84">
            <v>0.8</v>
          </cell>
          <cell r="E84">
            <v>10.38</v>
          </cell>
        </row>
        <row r="85">
          <cell r="B85" t="str">
            <v xml:space="preserve">RAMPA </v>
          </cell>
          <cell r="C85">
            <v>51.989999999999995</v>
          </cell>
          <cell r="D85">
            <v>0.8</v>
          </cell>
          <cell r="E85">
            <v>41.59</v>
          </cell>
        </row>
        <row r="87">
          <cell r="A87">
            <v>4</v>
          </cell>
          <cell r="B87" t="str">
            <v>ESQUADRIAS</v>
          </cell>
        </row>
        <row r="89">
          <cell r="A89" t="str">
            <v>04.01</v>
          </cell>
          <cell r="B89" t="str">
            <v>PORTA EM MADEIRA DE LEI TIPO ANGELIM PEDRA OU EQUIV.C/ENCHIMENTO EM MADEIRA 1A.QUALIDADE ESP. 30MM P/ PINTURA, INCLUSIVE ALIZARES, DOBRADIÇAS E FECHADURA EXTERNA EM LATÃO CROMADO LAFONTE OU EQUIV., EXCLUSIVE MARCO, NAS DIM.: 0.80 X 2.10 M</v>
          </cell>
          <cell r="C89">
            <v>2</v>
          </cell>
          <cell r="D89" t="str">
            <v>UN</v>
          </cell>
        </row>
        <row r="90">
          <cell r="B90" t="str">
            <v>OBS= Porta a ser instalada no banheiro</v>
          </cell>
        </row>
        <row r="92">
          <cell r="A92" t="str">
            <v>04.02</v>
          </cell>
          <cell r="B92" t="str">
            <v>CORRIMÃO DE TUBO DE FERRO GALVANIZADO DIÂMETRO 3" COM CHUMBADORES A CADA 1.50M, INCLUSIVE PINTURA A ÓLEO OU ESMALTE</v>
          </cell>
          <cell r="C92">
            <v>35.5</v>
          </cell>
          <cell r="D92" t="str">
            <v>M</v>
          </cell>
        </row>
        <row r="94">
          <cell r="C94" t="str">
            <v>comprimento (m)</v>
          </cell>
        </row>
        <row r="95">
          <cell r="B95" t="str">
            <v>DIMENSÕES</v>
          </cell>
        </row>
        <row r="96">
          <cell r="B96" t="str">
            <v>Corrimão para rampa de acesso</v>
          </cell>
          <cell r="C96" t="str">
            <v>4,65+6+2,60+4,65+4,65+2,25+4,70+6</v>
          </cell>
        </row>
        <row r="98">
          <cell r="A98">
            <v>5</v>
          </cell>
          <cell r="B98" t="str">
            <v>COBERTURA</v>
          </cell>
        </row>
        <row r="100">
          <cell r="A100" t="str">
            <v>05.01</v>
          </cell>
          <cell r="B100" t="str">
            <v>TRAMA DE MADEIRA COMPOSTA POR RIPAS, CAIBROS E TERÇAS PARA TELHADOS DE MAIS QUE 2 ÁGUAS PARA TELHA DE ENCAIXE DE CERÂMICA OU DE CONCRETO, INCLUSO TRANSPORTE VERTICAL. AF_12/2015</v>
          </cell>
          <cell r="C100">
            <v>34.85</v>
          </cell>
          <cell r="D100" t="str">
            <v>M2</v>
          </cell>
        </row>
        <row r="101">
          <cell r="B101" t="str">
            <v>DIMENSÕES</v>
          </cell>
          <cell r="C101" t="str">
            <v xml:space="preserve"> A= 30% da área do telhado, logo será 36,45m²</v>
          </cell>
        </row>
        <row r="102">
          <cell r="B102" t="str">
            <v>OBS: Será recuperado somente 30% da estrutura do telhado</v>
          </cell>
        </row>
        <row r="104">
          <cell r="A104" t="str">
            <v>05.02</v>
          </cell>
          <cell r="B104" t="str">
            <v>COBERTURA NOVA DE TELHAS CERÂMICAS ESMALTADAS TIPO AMERICANA INCLUSIVE CUMEEIRA (TELHAS COMPRADAS NA FÁBRICA, POSTO OBRA)</v>
          </cell>
          <cell r="C104">
            <v>116.18</v>
          </cell>
          <cell r="D104" t="str">
            <v>M2</v>
          </cell>
        </row>
        <row r="105">
          <cell r="B105" t="str">
            <v>DIMENSÕES</v>
          </cell>
          <cell r="C105" t="str">
            <v xml:space="preserve"> A= 116,18 m². De acordo com o projeto sendo considerado 0,30m de beiral.</v>
          </cell>
        </row>
        <row r="107">
          <cell r="A107" t="str">
            <v>05.03</v>
          </cell>
          <cell r="B107" t="str">
            <v>FORRO PVC BRANCO L = 20 CM, FRISADO, COLOCADO</v>
          </cell>
          <cell r="C107">
            <v>24.939999999999998</v>
          </cell>
        </row>
        <row r="108">
          <cell r="B108" t="str">
            <v>DIMENSÕES</v>
          </cell>
          <cell r="C108" t="str">
            <v>comprimento(m)</v>
          </cell>
          <cell r="D108" t="str">
            <v>largura(m)</v>
          </cell>
          <cell r="E108" t="str">
            <v>área(m²)</v>
          </cell>
        </row>
        <row r="109">
          <cell r="B109" t="str">
            <v>Consutório</v>
          </cell>
          <cell r="E109">
            <v>12.2</v>
          </cell>
        </row>
        <row r="110">
          <cell r="B110" t="str">
            <v>Frente chegada</v>
          </cell>
          <cell r="C110">
            <v>9.1</v>
          </cell>
          <cell r="D110">
            <v>1.4</v>
          </cell>
          <cell r="E110">
            <v>12.74</v>
          </cell>
          <cell r="H110">
            <v>3645.3</v>
          </cell>
        </row>
        <row r="111">
          <cell r="H111">
            <v>36.453000000000003</v>
          </cell>
        </row>
        <row r="112">
          <cell r="A112">
            <v>6</v>
          </cell>
          <cell r="B112" t="str">
            <v>LIMPEZA</v>
          </cell>
        </row>
        <row r="114">
          <cell r="A114" t="str">
            <v>06.01</v>
          </cell>
          <cell r="B114" t="str">
            <v>LIMPEZA FINAL DA OBRA</v>
          </cell>
          <cell r="C114">
            <v>102.06</v>
          </cell>
          <cell r="D114" t="str">
            <v>M2</v>
          </cell>
        </row>
        <row r="115">
          <cell r="C115" t="str">
            <v>area(m²)</v>
          </cell>
        </row>
        <row r="116">
          <cell r="B116" t="str">
            <v>DIMENSÕES</v>
          </cell>
        </row>
        <row r="117">
          <cell r="B117" t="str">
            <v>Será igual a área total da unidade de saude</v>
          </cell>
          <cell r="C117">
            <v>102.06</v>
          </cell>
        </row>
        <row r="119">
          <cell r="A119" t="str">
            <v>06.02</v>
          </cell>
          <cell r="B119" t="str">
            <v>LIMPEZA FORRO</v>
          </cell>
          <cell r="C119">
            <v>13.05</v>
          </cell>
        </row>
        <row r="121">
          <cell r="B121" t="str">
            <v>DIMENSÕES</v>
          </cell>
          <cell r="C121" t="str">
            <v>área(m²)</v>
          </cell>
        </row>
        <row r="122">
          <cell r="B122" t="str">
            <v>Recepção</v>
          </cell>
          <cell r="C122">
            <v>13.05</v>
          </cell>
        </row>
        <row r="127">
          <cell r="C127" t="str">
            <v>Alex Nali Ferreira</v>
          </cell>
        </row>
        <row r="128">
          <cell r="C128" t="str">
            <v>Engenheiro Civil</v>
          </cell>
        </row>
        <row r="129">
          <cell r="C129" t="str">
            <v>CREA-ES 039390/D</v>
          </cell>
        </row>
        <row r="348">
          <cell r="C348" t="str">
            <v>Alex Nali Ferreira</v>
          </cell>
        </row>
        <row r="349">
          <cell r="C349" t="str">
            <v>Engenheiro Civil</v>
          </cell>
        </row>
        <row r="350">
          <cell r="C350" t="str">
            <v>CREA-ES 039390/D</v>
          </cell>
        </row>
      </sheetData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"/>
      <sheetName val="CALCULO RE-BAR"/>
      <sheetName val="COMPOSIÇÃO"/>
      <sheetName val="tab_iopes_2017_09_servicos"/>
      <sheetName val="BDI"/>
      <sheetName val="ENCARGOS SOCIAIS"/>
    </sheetNames>
    <sheetDataSet>
      <sheetData sheetId="0">
        <row r="6">
          <cell r="B6">
            <v>1.1903999999999999</v>
          </cell>
        </row>
        <row r="7">
          <cell r="B7">
            <v>0.25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  <pageSetUpPr fitToPage="1"/>
  </sheetPr>
  <dimension ref="A1:J55"/>
  <sheetViews>
    <sheetView tabSelected="1" view="pageBreakPreview" topLeftCell="A12" zoomScale="85" zoomScaleNormal="85" zoomScaleSheetLayoutView="85" workbookViewId="0">
      <selection activeCell="I22" sqref="I22:I23"/>
    </sheetView>
  </sheetViews>
  <sheetFormatPr defaultRowHeight="12.75" x14ac:dyDescent="0.2"/>
  <cols>
    <col min="1" max="1" width="13" style="1" customWidth="1"/>
    <col min="2" max="2" width="13.85546875" style="1" customWidth="1"/>
    <col min="3" max="3" width="10.85546875" style="1" customWidth="1"/>
    <col min="4" max="4" width="70.140625" style="1" customWidth="1"/>
    <col min="5" max="5" width="5.7109375" style="1" customWidth="1"/>
    <col min="6" max="6" width="8" style="1" bestFit="1" customWidth="1"/>
    <col min="7" max="8" width="15.140625" style="1" customWidth="1"/>
    <col min="9" max="10" width="15.140625" style="14" customWidth="1"/>
    <col min="11" max="16384" width="9.140625" style="1"/>
  </cols>
  <sheetData>
    <row r="1" spans="1:10" ht="12.75" customHeight="1" x14ac:dyDescent="0.2">
      <c r="A1" s="18" t="s">
        <v>0</v>
      </c>
      <c r="B1" s="19"/>
      <c r="C1" s="19"/>
      <c r="D1" s="19"/>
      <c r="E1" s="19"/>
      <c r="F1" s="19"/>
      <c r="G1" s="19"/>
      <c r="H1" s="20"/>
      <c r="I1" s="21"/>
      <c r="J1" s="22"/>
    </row>
    <row r="2" spans="1:10" ht="13.5" customHeight="1" thickBot="1" x14ac:dyDescent="0.25">
      <c r="A2" s="23"/>
      <c r="B2" s="24"/>
      <c r="C2" s="24"/>
      <c r="D2" s="24"/>
      <c r="E2" s="24"/>
      <c r="F2" s="24"/>
      <c r="G2" s="24"/>
      <c r="H2" s="25"/>
      <c r="I2" s="26"/>
      <c r="J2" s="27"/>
    </row>
    <row r="3" spans="1:10" ht="15" x14ac:dyDescent="0.2">
      <c r="A3" s="28" t="s">
        <v>1</v>
      </c>
      <c r="B3" s="29"/>
      <c r="C3" s="29"/>
      <c r="D3" s="29"/>
      <c r="E3" s="29"/>
      <c r="F3" s="29"/>
      <c r="G3" s="29"/>
      <c r="H3" s="30"/>
      <c r="I3" s="26"/>
      <c r="J3" s="27"/>
    </row>
    <row r="4" spans="1:10" ht="15" x14ac:dyDescent="0.2">
      <c r="A4" s="28" t="s">
        <v>2</v>
      </c>
      <c r="B4" s="29"/>
      <c r="C4" s="29"/>
      <c r="D4" s="29"/>
      <c r="E4" s="29"/>
      <c r="F4" s="29"/>
      <c r="G4" s="29"/>
      <c r="H4" s="30"/>
      <c r="I4" s="26"/>
      <c r="J4" s="27"/>
    </row>
    <row r="5" spans="1:10" ht="15" x14ac:dyDescent="0.2">
      <c r="A5" s="28" t="s">
        <v>3</v>
      </c>
      <c r="B5" s="29"/>
      <c r="C5" s="29"/>
      <c r="D5" s="29"/>
      <c r="E5" s="29"/>
      <c r="F5" s="29"/>
      <c r="G5" s="29"/>
      <c r="H5" s="30"/>
      <c r="I5" s="26"/>
      <c r="J5" s="27"/>
    </row>
    <row r="6" spans="1:10" ht="13.5" thickBot="1" x14ac:dyDescent="0.25">
      <c r="A6" s="31"/>
      <c r="B6" s="32"/>
      <c r="C6" s="32"/>
      <c r="D6" s="32"/>
      <c r="E6" s="32"/>
      <c r="F6" s="32"/>
      <c r="G6" s="32"/>
      <c r="H6" s="33"/>
      <c r="I6" s="26"/>
      <c r="J6" s="27"/>
    </row>
    <row r="7" spans="1:10" ht="16.5" thickBot="1" x14ac:dyDescent="0.25">
      <c r="A7" s="34" t="s">
        <v>4</v>
      </c>
      <c r="B7" s="35"/>
      <c r="C7" s="35"/>
      <c r="D7" s="35"/>
      <c r="E7" s="35"/>
      <c r="F7" s="35"/>
      <c r="G7" s="35"/>
      <c r="H7" s="35"/>
      <c r="I7" s="35"/>
      <c r="J7" s="36"/>
    </row>
    <row r="8" spans="1:10" x14ac:dyDescent="0.2">
      <c r="A8" s="31"/>
      <c r="B8" s="32"/>
      <c r="C8" s="32"/>
      <c r="D8" s="32"/>
      <c r="E8" s="32"/>
      <c r="F8" s="32"/>
      <c r="G8" s="32"/>
      <c r="H8" s="32"/>
      <c r="I8" s="32"/>
      <c r="J8" s="32"/>
    </row>
    <row r="9" spans="1:10" x14ac:dyDescent="0.2">
      <c r="A9" s="37" t="s">
        <v>5</v>
      </c>
      <c r="B9" s="38"/>
      <c r="C9" s="39" t="s">
        <v>6</v>
      </c>
      <c r="D9" s="39"/>
      <c r="E9" s="39"/>
      <c r="F9" s="39"/>
      <c r="G9" s="39"/>
      <c r="H9" s="39"/>
      <c r="I9" s="39"/>
      <c r="J9" s="39"/>
    </row>
    <row r="10" spans="1:10" x14ac:dyDescent="0.2">
      <c r="A10" s="37" t="s">
        <v>7</v>
      </c>
      <c r="B10" s="38"/>
      <c r="C10" s="39" t="s">
        <v>8</v>
      </c>
      <c r="D10" s="39"/>
      <c r="E10" s="39"/>
      <c r="F10" s="39"/>
      <c r="G10" s="39"/>
      <c r="H10" s="39"/>
      <c r="I10" s="39"/>
      <c r="J10" s="39"/>
    </row>
    <row r="11" spans="1:10" x14ac:dyDescent="0.2">
      <c r="A11" s="37" t="s">
        <v>9</v>
      </c>
      <c r="B11" s="38"/>
      <c r="C11" s="40" t="s">
        <v>10</v>
      </c>
      <c r="D11" s="40"/>
      <c r="E11" s="40"/>
      <c r="F11" s="40"/>
      <c r="G11" s="40"/>
      <c r="H11" s="40"/>
      <c r="I11" s="40"/>
      <c r="J11" s="40"/>
    </row>
    <row r="12" spans="1:10" x14ac:dyDescent="0.2">
      <c r="A12" s="37" t="s">
        <v>11</v>
      </c>
      <c r="B12" s="38"/>
      <c r="C12" s="41" t="s">
        <v>12</v>
      </c>
      <c r="D12" s="41"/>
      <c r="E12" s="41"/>
      <c r="F12" s="41"/>
      <c r="G12" s="41"/>
      <c r="H12" s="41"/>
      <c r="I12" s="41"/>
      <c r="J12" s="41"/>
    </row>
    <row r="13" spans="1:10" x14ac:dyDescent="0.2">
      <c r="A13" s="37" t="s">
        <v>13</v>
      </c>
      <c r="B13" s="38"/>
      <c r="C13" s="42" t="s">
        <v>14</v>
      </c>
      <c r="D13" s="42"/>
      <c r="E13" s="42"/>
      <c r="F13" s="42"/>
      <c r="G13" s="42"/>
      <c r="H13" s="42"/>
      <c r="I13" s="42"/>
      <c r="J13" s="42"/>
    </row>
    <row r="14" spans="1:10" x14ac:dyDescent="0.2">
      <c r="A14" s="37" t="s">
        <v>15</v>
      </c>
      <c r="B14" s="38"/>
      <c r="C14" s="43">
        <v>0.26579999999999998</v>
      </c>
      <c r="D14" s="43"/>
      <c r="E14" s="43"/>
      <c r="F14" s="43"/>
      <c r="G14" s="43"/>
      <c r="H14" s="43"/>
      <c r="I14" s="43"/>
      <c r="J14" s="43"/>
    </row>
    <row r="15" spans="1:10" x14ac:dyDescent="0.2">
      <c r="A15" s="37" t="s">
        <v>16</v>
      </c>
      <c r="B15" s="38"/>
      <c r="C15" s="43" t="s">
        <v>17</v>
      </c>
      <c r="D15" s="43"/>
      <c r="E15" s="43"/>
      <c r="F15" s="43"/>
      <c r="G15" s="43"/>
      <c r="H15" s="43"/>
      <c r="I15" s="43"/>
      <c r="J15" s="43"/>
    </row>
    <row r="16" spans="1:10" x14ac:dyDescent="0.2">
      <c r="A16" s="37" t="s">
        <v>18</v>
      </c>
      <c r="B16" s="38"/>
      <c r="C16" s="42" t="s">
        <v>19</v>
      </c>
      <c r="D16" s="42"/>
      <c r="E16" s="42"/>
      <c r="F16" s="42"/>
      <c r="G16" s="42"/>
      <c r="H16" s="42"/>
      <c r="I16" s="42"/>
      <c r="J16" s="42"/>
    </row>
    <row r="17" spans="1:10" ht="13.5" thickBot="1" x14ac:dyDescent="0.25">
      <c r="A17" s="44"/>
      <c r="B17" s="45"/>
      <c r="C17" s="45"/>
      <c r="D17" s="45"/>
      <c r="E17" s="45"/>
      <c r="F17" s="45"/>
      <c r="G17" s="45"/>
      <c r="H17" s="45"/>
      <c r="I17" s="45"/>
      <c r="J17" s="45"/>
    </row>
    <row r="18" spans="1:10" x14ac:dyDescent="0.2">
      <c r="A18" s="46" t="s">
        <v>20</v>
      </c>
      <c r="B18" s="47" t="s">
        <v>21</v>
      </c>
      <c r="C18" s="47" t="s">
        <v>22</v>
      </c>
      <c r="D18" s="48" t="s">
        <v>23</v>
      </c>
      <c r="E18" s="49" t="s">
        <v>24</v>
      </c>
      <c r="F18" s="50"/>
      <c r="G18" s="51"/>
      <c r="H18" s="50"/>
      <c r="I18" s="6" t="s">
        <v>91</v>
      </c>
      <c r="J18" s="2"/>
    </row>
    <row r="19" spans="1:10" x14ac:dyDescent="0.2">
      <c r="A19" s="52"/>
      <c r="B19" s="53"/>
      <c r="C19" s="53"/>
      <c r="D19" s="54"/>
      <c r="E19" s="55" t="s">
        <v>25</v>
      </c>
      <c r="F19" s="56" t="s">
        <v>26</v>
      </c>
      <c r="G19" s="57" t="s">
        <v>90</v>
      </c>
      <c r="H19" s="58" t="s">
        <v>27</v>
      </c>
      <c r="I19" s="7" t="s">
        <v>90</v>
      </c>
      <c r="J19" s="8" t="s">
        <v>27</v>
      </c>
    </row>
    <row r="20" spans="1:10" x14ac:dyDescent="0.2">
      <c r="A20" s="52"/>
      <c r="B20" s="59"/>
      <c r="C20" s="59"/>
      <c r="D20" s="54"/>
      <c r="E20" s="59"/>
      <c r="F20" s="60"/>
      <c r="G20" s="61"/>
      <c r="H20" s="62"/>
      <c r="I20" s="9"/>
      <c r="J20" s="10"/>
    </row>
    <row r="21" spans="1:10" x14ac:dyDescent="0.2">
      <c r="A21" s="63">
        <v>1</v>
      </c>
      <c r="B21" s="64"/>
      <c r="C21" s="65"/>
      <c r="D21" s="66" t="s">
        <v>28</v>
      </c>
      <c r="E21" s="64"/>
      <c r="F21" s="65"/>
      <c r="G21" s="67"/>
      <c r="H21" s="68"/>
      <c r="I21" s="11"/>
      <c r="J21" s="12"/>
    </row>
    <row r="22" spans="1:10" x14ac:dyDescent="0.2">
      <c r="A22" s="69" t="s">
        <v>29</v>
      </c>
      <c r="B22" s="70" t="s">
        <v>30</v>
      </c>
      <c r="C22" s="70">
        <v>20305</v>
      </c>
      <c r="D22" s="71" t="s">
        <v>31</v>
      </c>
      <c r="E22" s="70" t="s">
        <v>32</v>
      </c>
      <c r="F22" s="72">
        <v>2.5</v>
      </c>
      <c r="G22" s="73">
        <v>237.87</v>
      </c>
      <c r="H22" s="74">
        <v>594.67999999999995</v>
      </c>
      <c r="I22" s="144"/>
      <c r="J22" s="145">
        <f>IF($I22&gt;$G22,"NÃO ATENDE",ROUND($I22*$F22,2))</f>
        <v>0</v>
      </c>
    </row>
    <row r="23" spans="1:10" ht="25.5" x14ac:dyDescent="0.2">
      <c r="A23" s="69" t="s">
        <v>33</v>
      </c>
      <c r="B23" s="70" t="s">
        <v>30</v>
      </c>
      <c r="C23" s="70">
        <v>20346</v>
      </c>
      <c r="D23" s="71" t="s">
        <v>34</v>
      </c>
      <c r="E23" s="75" t="s">
        <v>35</v>
      </c>
      <c r="F23" s="76">
        <v>256</v>
      </c>
      <c r="G23" s="77">
        <v>8.64</v>
      </c>
      <c r="H23" s="74">
        <v>2211.84</v>
      </c>
      <c r="I23" s="144"/>
      <c r="J23" s="145">
        <f>IF($I23&gt;$G23,"NÃO ATENDE",ROUND($I23*$F23,2))</f>
        <v>0</v>
      </c>
    </row>
    <row r="24" spans="1:10" x14ac:dyDescent="0.2">
      <c r="A24" s="78" t="s">
        <v>36</v>
      </c>
      <c r="B24" s="70"/>
      <c r="C24" s="70"/>
      <c r="D24" s="79" t="s">
        <v>37</v>
      </c>
      <c r="E24" s="80"/>
      <c r="F24" s="81"/>
      <c r="G24" s="82"/>
      <c r="H24" s="83">
        <v>2806.52</v>
      </c>
      <c r="I24" s="146"/>
      <c r="J24" s="147">
        <f>SUM(J22:J23)</f>
        <v>0</v>
      </c>
    </row>
    <row r="25" spans="1:10" x14ac:dyDescent="0.2">
      <c r="A25" s="84">
        <v>2</v>
      </c>
      <c r="B25" s="85"/>
      <c r="C25" s="85"/>
      <c r="D25" s="86" t="s">
        <v>38</v>
      </c>
      <c r="E25" s="87"/>
      <c r="F25" s="88"/>
      <c r="G25" s="89"/>
      <c r="H25" s="90"/>
      <c r="I25" s="148"/>
      <c r="J25" s="3"/>
    </row>
    <row r="26" spans="1:10" ht="25.5" x14ac:dyDescent="0.2">
      <c r="A26" s="78" t="s">
        <v>39</v>
      </c>
      <c r="B26" s="70" t="s">
        <v>40</v>
      </c>
      <c r="C26" s="70">
        <v>97647</v>
      </c>
      <c r="D26" s="91" t="s">
        <v>41</v>
      </c>
      <c r="E26" s="70" t="s">
        <v>32</v>
      </c>
      <c r="F26" s="72">
        <v>256</v>
      </c>
      <c r="G26" s="73">
        <v>2.89</v>
      </c>
      <c r="H26" s="74">
        <v>739.84</v>
      </c>
      <c r="I26" s="144"/>
      <c r="J26" s="145">
        <f t="shared" ref="J26:J27" si="0">IF($I26&gt;$G26,"NÃO ATENDE",ROUND($I26*$F26,2))</f>
        <v>0</v>
      </c>
    </row>
    <row r="27" spans="1:10" ht="25.5" x14ac:dyDescent="0.2">
      <c r="A27" s="78" t="s">
        <v>42</v>
      </c>
      <c r="B27" s="70" t="s">
        <v>40</v>
      </c>
      <c r="C27" s="70">
        <v>97642</v>
      </c>
      <c r="D27" s="91" t="s">
        <v>43</v>
      </c>
      <c r="E27" s="75" t="s">
        <v>32</v>
      </c>
      <c r="F27" s="76">
        <v>24.939999999999998</v>
      </c>
      <c r="G27" s="77">
        <v>2.87</v>
      </c>
      <c r="H27" s="74">
        <v>71.58</v>
      </c>
      <c r="I27" s="144"/>
      <c r="J27" s="145">
        <f t="shared" si="0"/>
        <v>0</v>
      </c>
    </row>
    <row r="28" spans="1:10" x14ac:dyDescent="0.2">
      <c r="A28" s="78" t="s">
        <v>44</v>
      </c>
      <c r="B28" s="70"/>
      <c r="C28" s="70"/>
      <c r="D28" s="79" t="s">
        <v>37</v>
      </c>
      <c r="E28" s="80"/>
      <c r="F28" s="81"/>
      <c r="G28" s="82"/>
      <c r="H28" s="83">
        <v>811.42</v>
      </c>
      <c r="I28" s="146"/>
      <c r="J28" s="147">
        <f>SUM(J26:J27)</f>
        <v>0</v>
      </c>
    </row>
    <row r="29" spans="1:10" s="4" customFormat="1" x14ac:dyDescent="0.2">
      <c r="A29" s="92">
        <v>3</v>
      </c>
      <c r="B29" s="93"/>
      <c r="C29" s="93"/>
      <c r="D29" s="86" t="s">
        <v>45</v>
      </c>
      <c r="E29" s="94"/>
      <c r="F29" s="94"/>
      <c r="G29" s="95"/>
      <c r="H29" s="96"/>
      <c r="I29" s="149"/>
      <c r="J29" s="150"/>
    </row>
    <row r="30" spans="1:10" ht="25.5" x14ac:dyDescent="0.2">
      <c r="A30" s="97" t="s">
        <v>46</v>
      </c>
      <c r="B30" s="98" t="s">
        <v>30</v>
      </c>
      <c r="C30" s="98">
        <v>10246</v>
      </c>
      <c r="D30" s="99" t="s">
        <v>47</v>
      </c>
      <c r="E30" s="98" t="s">
        <v>32</v>
      </c>
      <c r="F30" s="100">
        <v>119.89999999999999</v>
      </c>
      <c r="G30" s="73">
        <v>3.07</v>
      </c>
      <c r="H30" s="101">
        <v>368.09</v>
      </c>
      <c r="I30" s="144"/>
      <c r="J30" s="145">
        <f t="shared" ref="J30:J37" si="1">IF($I30&gt;$G30,"NÃO ATENDE",ROUND($I30*$F30,2))</f>
        <v>0</v>
      </c>
    </row>
    <row r="31" spans="1:10" ht="38.25" x14ac:dyDescent="0.2">
      <c r="A31" s="102" t="s">
        <v>48</v>
      </c>
      <c r="B31" s="70" t="s">
        <v>30</v>
      </c>
      <c r="C31" s="70">
        <v>190104</v>
      </c>
      <c r="D31" s="91" t="s">
        <v>49</v>
      </c>
      <c r="E31" s="70" t="s">
        <v>32</v>
      </c>
      <c r="F31" s="72">
        <v>73.02</v>
      </c>
      <c r="G31" s="73">
        <v>20.93</v>
      </c>
      <c r="H31" s="101">
        <v>1528.31</v>
      </c>
      <c r="I31" s="144"/>
      <c r="J31" s="145">
        <f t="shared" si="1"/>
        <v>0</v>
      </c>
    </row>
    <row r="32" spans="1:10" ht="38.25" x14ac:dyDescent="0.2">
      <c r="A32" s="102" t="s">
        <v>50</v>
      </c>
      <c r="B32" s="70" t="s">
        <v>30</v>
      </c>
      <c r="C32" s="70">
        <v>190106</v>
      </c>
      <c r="D32" s="91" t="s">
        <v>51</v>
      </c>
      <c r="E32" s="70" t="s">
        <v>32</v>
      </c>
      <c r="F32" s="72">
        <v>46.879999999999995</v>
      </c>
      <c r="G32" s="73">
        <v>22.15</v>
      </c>
      <c r="H32" s="101">
        <v>1038.3900000000001</v>
      </c>
      <c r="I32" s="144"/>
      <c r="J32" s="145">
        <f t="shared" si="1"/>
        <v>0</v>
      </c>
    </row>
    <row r="33" spans="1:10" ht="38.25" x14ac:dyDescent="0.2">
      <c r="A33" s="103" t="s">
        <v>52</v>
      </c>
      <c r="B33" s="70" t="s">
        <v>30</v>
      </c>
      <c r="C33" s="70">
        <v>190302</v>
      </c>
      <c r="D33" s="104" t="s">
        <v>53</v>
      </c>
      <c r="E33" s="70" t="s">
        <v>32</v>
      </c>
      <c r="F33" s="72">
        <v>34.85</v>
      </c>
      <c r="G33" s="73">
        <v>22.9</v>
      </c>
      <c r="H33" s="101">
        <v>798.07</v>
      </c>
      <c r="I33" s="144"/>
      <c r="J33" s="145">
        <f t="shared" si="1"/>
        <v>0</v>
      </c>
    </row>
    <row r="34" spans="1:10" ht="25.5" x14ac:dyDescent="0.2">
      <c r="A34" s="103" t="s">
        <v>54</v>
      </c>
      <c r="B34" s="70" t="s">
        <v>30</v>
      </c>
      <c r="C34" s="70">
        <v>120301</v>
      </c>
      <c r="D34" s="104" t="s">
        <v>55</v>
      </c>
      <c r="E34" s="70" t="s">
        <v>32</v>
      </c>
      <c r="F34" s="72">
        <v>103.14</v>
      </c>
      <c r="G34" s="73">
        <v>27.87</v>
      </c>
      <c r="H34" s="101">
        <v>2874.51</v>
      </c>
      <c r="I34" s="144"/>
      <c r="J34" s="145">
        <f t="shared" si="1"/>
        <v>0</v>
      </c>
    </row>
    <row r="35" spans="1:10" ht="25.5" x14ac:dyDescent="0.2">
      <c r="A35" s="103" t="s">
        <v>56</v>
      </c>
      <c r="B35" s="70" t="s">
        <v>30</v>
      </c>
      <c r="C35" s="70">
        <v>120224</v>
      </c>
      <c r="D35" s="104" t="s">
        <v>57</v>
      </c>
      <c r="E35" s="70" t="s">
        <v>32</v>
      </c>
      <c r="F35" s="72">
        <v>42.06</v>
      </c>
      <c r="G35" s="73">
        <v>13.49</v>
      </c>
      <c r="H35" s="101">
        <v>567.39</v>
      </c>
      <c r="I35" s="144"/>
      <c r="J35" s="145">
        <f t="shared" si="1"/>
        <v>0</v>
      </c>
    </row>
    <row r="36" spans="1:10" ht="38.25" x14ac:dyDescent="0.2">
      <c r="A36" s="103" t="s">
        <v>58</v>
      </c>
      <c r="B36" s="105" t="s">
        <v>30</v>
      </c>
      <c r="C36" s="105">
        <v>120220</v>
      </c>
      <c r="D36" s="106" t="s">
        <v>59</v>
      </c>
      <c r="E36" s="105" t="s">
        <v>32</v>
      </c>
      <c r="F36" s="72">
        <v>19.489999999999998</v>
      </c>
      <c r="G36" s="73">
        <v>64.61</v>
      </c>
      <c r="H36" s="101">
        <v>1259.25</v>
      </c>
      <c r="I36" s="144"/>
      <c r="J36" s="145">
        <f t="shared" si="1"/>
        <v>0</v>
      </c>
    </row>
    <row r="37" spans="1:10" ht="51" x14ac:dyDescent="0.2">
      <c r="A37" s="103" t="s">
        <v>60</v>
      </c>
      <c r="B37" s="70" t="s">
        <v>40</v>
      </c>
      <c r="C37" s="70">
        <v>87265</v>
      </c>
      <c r="D37" s="91" t="s">
        <v>61</v>
      </c>
      <c r="E37" s="75" t="s">
        <v>32</v>
      </c>
      <c r="F37" s="76">
        <v>41.59</v>
      </c>
      <c r="G37" s="77">
        <v>55.29</v>
      </c>
      <c r="H37" s="101">
        <v>2299.5100000000002</v>
      </c>
      <c r="I37" s="144"/>
      <c r="J37" s="145">
        <f t="shared" si="1"/>
        <v>0</v>
      </c>
    </row>
    <row r="38" spans="1:10" x14ac:dyDescent="0.2">
      <c r="A38" s="78" t="s">
        <v>62</v>
      </c>
      <c r="B38" s="70"/>
      <c r="C38" s="70"/>
      <c r="D38" s="79" t="s">
        <v>63</v>
      </c>
      <c r="E38" s="80"/>
      <c r="F38" s="81"/>
      <c r="G38" s="82"/>
      <c r="H38" s="83">
        <v>10733.52</v>
      </c>
      <c r="I38" s="146"/>
      <c r="J38" s="147">
        <f>SUM(J30:J37)</f>
        <v>0</v>
      </c>
    </row>
    <row r="39" spans="1:10" x14ac:dyDescent="0.2">
      <c r="A39" s="92">
        <v>4</v>
      </c>
      <c r="B39" s="93"/>
      <c r="C39" s="93"/>
      <c r="D39" s="86" t="s">
        <v>64</v>
      </c>
      <c r="E39" s="94"/>
      <c r="F39" s="94"/>
      <c r="G39" s="94"/>
      <c r="H39" s="107"/>
      <c r="I39" s="148"/>
      <c r="J39" s="151"/>
    </row>
    <row r="40" spans="1:10" ht="63.75" x14ac:dyDescent="0.2">
      <c r="A40" s="103" t="s">
        <v>65</v>
      </c>
      <c r="B40" s="98" t="s">
        <v>30</v>
      </c>
      <c r="C40" s="98">
        <v>61303</v>
      </c>
      <c r="D40" s="108" t="s">
        <v>66</v>
      </c>
      <c r="E40" s="98" t="s">
        <v>67</v>
      </c>
      <c r="F40" s="109">
        <v>2</v>
      </c>
      <c r="G40" s="73">
        <v>782.06</v>
      </c>
      <c r="H40" s="101">
        <v>1564.12</v>
      </c>
      <c r="I40" s="144"/>
      <c r="J40" s="145">
        <f t="shared" ref="J40:J41" si="2">IF($I40&gt;$G40,"NÃO ATENDE",ROUND($I40*$F40,2))</f>
        <v>0</v>
      </c>
    </row>
    <row r="41" spans="1:10" ht="38.25" x14ac:dyDescent="0.2">
      <c r="A41" s="103" t="s">
        <v>68</v>
      </c>
      <c r="B41" s="70" t="s">
        <v>30</v>
      </c>
      <c r="C41" s="70">
        <v>210302</v>
      </c>
      <c r="D41" s="104" t="s">
        <v>69</v>
      </c>
      <c r="E41" s="75" t="s">
        <v>35</v>
      </c>
      <c r="F41" s="110">
        <v>35.5</v>
      </c>
      <c r="G41" s="77">
        <v>191.66</v>
      </c>
      <c r="H41" s="101">
        <v>6803.93</v>
      </c>
      <c r="I41" s="144"/>
      <c r="J41" s="145">
        <f t="shared" si="2"/>
        <v>0</v>
      </c>
    </row>
    <row r="42" spans="1:10" x14ac:dyDescent="0.2">
      <c r="A42" s="78" t="s">
        <v>70</v>
      </c>
      <c r="B42" s="70"/>
      <c r="C42" s="70"/>
      <c r="D42" s="79" t="s">
        <v>71</v>
      </c>
      <c r="E42" s="80"/>
      <c r="F42" s="81"/>
      <c r="G42" s="82"/>
      <c r="H42" s="83">
        <v>8368.0499999999993</v>
      </c>
      <c r="I42" s="146"/>
      <c r="J42" s="147">
        <f>SUM(J40:J41)</f>
        <v>0</v>
      </c>
    </row>
    <row r="43" spans="1:10" x14ac:dyDescent="0.2">
      <c r="A43" s="92">
        <v>5</v>
      </c>
      <c r="B43" s="93"/>
      <c r="C43" s="93"/>
      <c r="D43" s="86" t="s">
        <v>72</v>
      </c>
      <c r="E43" s="94"/>
      <c r="F43" s="111"/>
      <c r="G43" s="95"/>
      <c r="H43" s="96"/>
      <c r="I43" s="148"/>
      <c r="J43" s="151"/>
    </row>
    <row r="44" spans="1:10" s="5" customFormat="1" ht="51" x14ac:dyDescent="0.2">
      <c r="A44" s="102" t="s">
        <v>73</v>
      </c>
      <c r="B44" s="70" t="s">
        <v>40</v>
      </c>
      <c r="C44" s="105">
        <v>92540</v>
      </c>
      <c r="D44" s="106" t="s">
        <v>74</v>
      </c>
      <c r="E44" s="105" t="s">
        <v>32</v>
      </c>
      <c r="F44" s="112">
        <v>34.85</v>
      </c>
      <c r="G44" s="73">
        <v>75.34</v>
      </c>
      <c r="H44" s="101">
        <v>2625.6</v>
      </c>
      <c r="I44" s="152"/>
      <c r="J44" s="145">
        <f t="shared" ref="J44:J46" si="3">IF($I44&gt;$G44,"NÃO ATENDE",ROUND($I44*$F44,2))</f>
        <v>0</v>
      </c>
    </row>
    <row r="45" spans="1:10" s="5" customFormat="1" ht="38.25" x14ac:dyDescent="0.2">
      <c r="A45" s="102" t="s">
        <v>75</v>
      </c>
      <c r="B45" s="105" t="s">
        <v>76</v>
      </c>
      <c r="C45" s="105" t="s">
        <v>77</v>
      </c>
      <c r="D45" s="106" t="s">
        <v>78</v>
      </c>
      <c r="E45" s="105" t="s">
        <v>32</v>
      </c>
      <c r="F45" s="112">
        <v>116.18</v>
      </c>
      <c r="G45" s="73">
        <v>99.55</v>
      </c>
      <c r="H45" s="101">
        <v>11565.72</v>
      </c>
      <c r="I45" s="152"/>
      <c r="J45" s="145">
        <f t="shared" si="3"/>
        <v>0</v>
      </c>
    </row>
    <row r="46" spans="1:10" s="5" customFormat="1" x14ac:dyDescent="0.2">
      <c r="A46" s="102" t="s">
        <v>79</v>
      </c>
      <c r="B46" s="105" t="s">
        <v>30</v>
      </c>
      <c r="C46" s="105">
        <v>110210</v>
      </c>
      <c r="D46" s="106" t="s">
        <v>80</v>
      </c>
      <c r="E46" s="113" t="s">
        <v>32</v>
      </c>
      <c r="F46" s="110">
        <v>24.939999999999998</v>
      </c>
      <c r="G46" s="77">
        <v>47.38</v>
      </c>
      <c r="H46" s="101">
        <v>1181.6600000000001</v>
      </c>
      <c r="I46" s="152"/>
      <c r="J46" s="145">
        <f t="shared" si="3"/>
        <v>0</v>
      </c>
    </row>
    <row r="47" spans="1:10" x14ac:dyDescent="0.2">
      <c r="A47" s="78" t="s">
        <v>81</v>
      </c>
      <c r="B47" s="114"/>
      <c r="C47" s="114"/>
      <c r="D47" s="79" t="s">
        <v>82</v>
      </c>
      <c r="E47" s="115"/>
      <c r="F47" s="116"/>
      <c r="G47" s="117"/>
      <c r="H47" s="83">
        <v>15372.98</v>
      </c>
      <c r="I47" s="146"/>
      <c r="J47" s="147">
        <f>SUM(J44:J46)</f>
        <v>0</v>
      </c>
    </row>
    <row r="48" spans="1:10" x14ac:dyDescent="0.2">
      <c r="A48" s="92">
        <v>6</v>
      </c>
      <c r="B48" s="93"/>
      <c r="C48" s="93"/>
      <c r="D48" s="86" t="s">
        <v>83</v>
      </c>
      <c r="E48" s="94"/>
      <c r="F48" s="111"/>
      <c r="G48" s="95"/>
      <c r="H48" s="96"/>
      <c r="I48" s="148"/>
      <c r="J48" s="151"/>
    </row>
    <row r="49" spans="1:10" s="5" customFormat="1" x14ac:dyDescent="0.2">
      <c r="A49" s="102" t="s">
        <v>84</v>
      </c>
      <c r="B49" s="70" t="s">
        <v>30</v>
      </c>
      <c r="C49" s="105">
        <v>200401</v>
      </c>
      <c r="D49" s="106" t="s">
        <v>85</v>
      </c>
      <c r="E49" s="105" t="s">
        <v>32</v>
      </c>
      <c r="F49" s="112">
        <v>102.06</v>
      </c>
      <c r="G49" s="73">
        <v>10</v>
      </c>
      <c r="H49" s="101">
        <v>1020.6</v>
      </c>
      <c r="I49" s="152"/>
      <c r="J49" s="145">
        <f t="shared" ref="J49:J50" si="4">IF($I49&gt;$G49,"NÃO ATENDE",ROUND($I49*$F49,2))</f>
        <v>0</v>
      </c>
    </row>
    <row r="50" spans="1:10" s="5" customFormat="1" x14ac:dyDescent="0.2">
      <c r="A50" s="102" t="s">
        <v>86</v>
      </c>
      <c r="B50" s="70" t="s">
        <v>40</v>
      </c>
      <c r="C50" s="105">
        <v>99826</v>
      </c>
      <c r="D50" s="106" t="s">
        <v>87</v>
      </c>
      <c r="E50" s="113" t="s">
        <v>32</v>
      </c>
      <c r="F50" s="110">
        <v>13.05</v>
      </c>
      <c r="G50" s="77">
        <v>1.3</v>
      </c>
      <c r="H50" s="101">
        <v>16.97</v>
      </c>
      <c r="I50" s="152"/>
      <c r="J50" s="145">
        <f t="shared" si="4"/>
        <v>0</v>
      </c>
    </row>
    <row r="51" spans="1:10" x14ac:dyDescent="0.2">
      <c r="A51" s="118" t="s">
        <v>88</v>
      </c>
      <c r="B51" s="119"/>
      <c r="C51" s="119"/>
      <c r="D51" s="120" t="s">
        <v>82</v>
      </c>
      <c r="E51" s="121"/>
      <c r="F51" s="122"/>
      <c r="G51" s="123"/>
      <c r="H51" s="124">
        <v>1037.57</v>
      </c>
      <c r="I51" s="153"/>
      <c r="J51" s="154">
        <f>SUM(J49:J50)</f>
        <v>0</v>
      </c>
    </row>
    <row r="52" spans="1:10" ht="7.5" customHeight="1" x14ac:dyDescent="0.2">
      <c r="A52" s="80"/>
      <c r="B52" s="125"/>
      <c r="C52" s="125"/>
      <c r="D52" s="126"/>
      <c r="E52" s="127"/>
      <c r="F52" s="128"/>
      <c r="G52" s="129"/>
      <c r="H52" s="129"/>
      <c r="I52" s="16"/>
      <c r="J52" s="13"/>
    </row>
    <row r="53" spans="1:10" ht="13.5" thickBot="1" x14ac:dyDescent="0.25">
      <c r="A53" s="130" t="s">
        <v>89</v>
      </c>
      <c r="B53" s="131"/>
      <c r="C53" s="131"/>
      <c r="D53" s="132"/>
      <c r="E53" s="133"/>
      <c r="F53" s="134"/>
      <c r="G53" s="135"/>
      <c r="H53" s="136">
        <v>39130.05999999999</v>
      </c>
      <c r="I53" s="17"/>
      <c r="J53" s="15">
        <f>SUM(J24,J28,J38,J42,J47,J51)</f>
        <v>0</v>
      </c>
    </row>
    <row r="54" spans="1:10" x14ac:dyDescent="0.2">
      <c r="A54" s="139"/>
      <c r="B54" s="140"/>
      <c r="C54" s="140"/>
      <c r="D54" s="140"/>
      <c r="E54" s="141"/>
      <c r="F54" s="141"/>
      <c r="G54" s="141"/>
      <c r="H54" s="142"/>
      <c r="I54" s="143"/>
      <c r="J54" s="143"/>
    </row>
    <row r="55" spans="1:10" ht="78" customHeight="1" x14ac:dyDescent="0.2">
      <c r="A55" s="137" t="s">
        <v>92</v>
      </c>
      <c r="B55" s="138"/>
      <c r="C55" s="138"/>
      <c r="D55" s="138"/>
      <c r="E55" s="138"/>
      <c r="F55" s="138"/>
      <c r="G55" s="138"/>
      <c r="H55" s="138"/>
      <c r="I55" s="138"/>
      <c r="J55" s="138"/>
    </row>
  </sheetData>
  <sheetProtection algorithmName="SHA-512" hashValue="9FJ61M894cb2jlNlRYbOygzTYGscGHiNQGnVmWgg08GL5mfsJ5gVXx9ftDdkeLaei4vSOHLBm4xx+tSizsr3RA==" saltValue="8sJx0p4JYGzHmzQ9RVr6Bg==" spinCount="100000" sheet="1" objects="1" scenarios="1"/>
  <mergeCells count="40">
    <mergeCell ref="C15:J15"/>
    <mergeCell ref="C16:J16"/>
    <mergeCell ref="A17:J17"/>
    <mergeCell ref="A55:J55"/>
    <mergeCell ref="I18:J18"/>
    <mergeCell ref="I19:I20"/>
    <mergeCell ref="J19:J20"/>
    <mergeCell ref="A8:J8"/>
    <mergeCell ref="I1:J6"/>
    <mergeCell ref="A1:H2"/>
    <mergeCell ref="A3:H3"/>
    <mergeCell ref="A4:H4"/>
    <mergeCell ref="A5:H5"/>
    <mergeCell ref="A6:H6"/>
    <mergeCell ref="F19:F20"/>
    <mergeCell ref="H19:H20"/>
    <mergeCell ref="A53:D53"/>
    <mergeCell ref="E53:G53"/>
    <mergeCell ref="G19:G20"/>
    <mergeCell ref="A15:B15"/>
    <mergeCell ref="A16:B16"/>
    <mergeCell ref="A18:A20"/>
    <mergeCell ref="B18:B20"/>
    <mergeCell ref="C18:C20"/>
    <mergeCell ref="D18:D20"/>
    <mergeCell ref="E18:H18"/>
    <mergeCell ref="E19:E20"/>
    <mergeCell ref="A12:B12"/>
    <mergeCell ref="A13:B13"/>
    <mergeCell ref="A14:B14"/>
    <mergeCell ref="C12:J12"/>
    <mergeCell ref="C13:J13"/>
    <mergeCell ref="C14:J14"/>
    <mergeCell ref="A9:B9"/>
    <mergeCell ref="A10:B10"/>
    <mergeCell ref="A11:B11"/>
    <mergeCell ref="C9:J9"/>
    <mergeCell ref="C10:J10"/>
    <mergeCell ref="C11:J11"/>
    <mergeCell ref="A7:J7"/>
  </mergeCells>
  <conditionalFormatting sqref="J18:J22">
    <cfRule type="cellIs" dxfId="6" priority="7" operator="equal">
      <formula>"NÃO ATENDE"</formula>
    </cfRule>
  </conditionalFormatting>
  <conditionalFormatting sqref="J23">
    <cfRule type="cellIs" dxfId="5" priority="6" operator="equal">
      <formula>"NÃO ATENDE"</formula>
    </cfRule>
  </conditionalFormatting>
  <conditionalFormatting sqref="J26:J27">
    <cfRule type="cellIs" dxfId="4" priority="5" operator="equal">
      <formula>"NÃO ATENDE"</formula>
    </cfRule>
  </conditionalFormatting>
  <conditionalFormatting sqref="J30:J37">
    <cfRule type="cellIs" dxfId="3" priority="4" operator="equal">
      <formula>"NÃO ATENDE"</formula>
    </cfRule>
  </conditionalFormatting>
  <conditionalFormatting sqref="J40:J41">
    <cfRule type="cellIs" dxfId="2" priority="3" operator="equal">
      <formula>"NÃO ATENDE"</formula>
    </cfRule>
  </conditionalFormatting>
  <conditionalFormatting sqref="J44:J46">
    <cfRule type="cellIs" dxfId="1" priority="2" operator="equal">
      <formula>"NÃO ATENDE"</formula>
    </cfRule>
  </conditionalFormatting>
  <conditionalFormatting sqref="J49:J50">
    <cfRule type="cellIs" dxfId="0" priority="1" operator="equal">
      <formula>"NÃO ATENDE"</formula>
    </cfRule>
  </conditionalFormatting>
  <pageMargins left="0.511811024" right="0.511811024" top="0.78740157499999996" bottom="0.78740157499999996" header="0.31496062000000002" footer="0.31496062000000002"/>
  <pageSetup paperSize="9" scale="51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ORÇAMENTO</vt:lpstr>
      <vt:lpstr>ORÇAMENTO!Area_de_impressao</vt:lpstr>
      <vt:lpstr>orça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EGENHARIA</dc:creator>
  <cp:lastModifiedBy>EGENHARIA</cp:lastModifiedBy>
  <dcterms:created xsi:type="dcterms:W3CDTF">2020-04-22T10:54:49Z</dcterms:created>
  <dcterms:modified xsi:type="dcterms:W3CDTF">2020-04-22T11:17:11Z</dcterms:modified>
</cp:coreProperties>
</file>