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POSTOS DE SAÚDE\ANEXO VIII - MATA-FRIA\"/>
    </mc:Choice>
  </mc:AlternateContent>
  <bookViews>
    <workbookView xWindow="0" yWindow="0" windowWidth="20490" windowHeight="7155"/>
  </bookViews>
  <sheets>
    <sheet name="ORÇAMENTO" sheetId="1" r:id="rId1"/>
  </sheets>
  <externalReferences>
    <externalReference r:id="rId2"/>
    <externalReference r:id="rId3"/>
  </externalReferences>
  <definedNames>
    <definedName name="_xlnm.Print_Area" localSheetId="0">ORÇAMENTO!$A$1:$J$82</definedName>
    <definedName name="indicebdi">[2]PLANILHA!$B$7</definedName>
    <definedName name="indicels">[2]PLANILHA!$B$6</definedName>
    <definedName name="MDC">[1]MDC!$1:$1048576</definedName>
    <definedName name="orça">ORÇAMENTO!$1:$1048576</definedName>
    <definedName name="orçamento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3" i="1" l="1"/>
  <c r="J78" i="1"/>
  <c r="J77" i="1" s="1"/>
  <c r="J76" i="1"/>
  <c r="J75" i="1"/>
  <c r="J74" i="1"/>
  <c r="J72" i="1"/>
  <c r="J71" i="1"/>
  <c r="J70" i="1"/>
  <c r="J69" i="1"/>
  <c r="J68" i="1"/>
  <c r="J67" i="1"/>
  <c r="J66" i="1"/>
  <c r="J65" i="1"/>
  <c r="J64" i="1"/>
  <c r="J62" i="1"/>
  <c r="J61" i="1" s="1"/>
  <c r="J60" i="1"/>
  <c r="J59" i="1"/>
  <c r="J58" i="1"/>
  <c r="J57" i="1"/>
  <c r="J56" i="1"/>
  <c r="J55" i="1"/>
  <c r="J54" i="1"/>
  <c r="J53" i="1"/>
  <c r="J52" i="1" s="1"/>
  <c r="J51" i="1"/>
  <c r="J50" i="1"/>
  <c r="J49" i="1"/>
  <c r="J48" i="1"/>
  <c r="J47" i="1"/>
  <c r="J45" i="1"/>
  <c r="J44" i="1"/>
  <c r="J43" i="1"/>
  <c r="J42" i="1"/>
  <c r="J40" i="1"/>
  <c r="J39" i="1"/>
  <c r="J38" i="1"/>
  <c r="J37" i="1"/>
  <c r="J36" i="1"/>
  <c r="J35" i="1"/>
  <c r="J34" i="1"/>
  <c r="J31" i="1"/>
  <c r="J30" i="1"/>
  <c r="J29" i="1"/>
  <c r="J28" i="1"/>
  <c r="J27" i="1"/>
  <c r="J26" i="1"/>
  <c r="J25" i="1"/>
  <c r="J24" i="1"/>
  <c r="J22" i="1"/>
  <c r="J21" i="1"/>
  <c r="J23" i="1" l="1"/>
  <c r="J32" i="1"/>
  <c r="J41" i="1"/>
  <c r="J46" i="1"/>
  <c r="J63" i="1"/>
  <c r="J20" i="1"/>
  <c r="J80" i="1" s="1"/>
  <c r="J73" i="1"/>
</calcChain>
</file>

<file path=xl/sharedStrings.xml><?xml version="1.0" encoding="utf-8"?>
<sst xmlns="http://schemas.openxmlformats.org/spreadsheetml/2006/main" count="244" uniqueCount="154">
  <si>
    <t>PREFEITURA MUNICIPAL DE CONCEIÇÃO DO CASTELO</t>
  </si>
  <si>
    <t>Av. José Grilo, 152 - Centro</t>
  </si>
  <si>
    <t>Conceição do Castelo - ES - CEP 29370-000</t>
  </si>
  <si>
    <t>Telefone (28) 3547-1310</t>
  </si>
  <si>
    <t>PLANILHA ORÇAMENTÁRIA</t>
  </si>
  <si>
    <t>Obra</t>
  </si>
  <si>
    <t>REFORMA DA UNIDADE DE SAÚDE DA COMUNIDADE DA MATA FRIA</t>
  </si>
  <si>
    <t>Local</t>
  </si>
  <si>
    <t>MATA FRIA, ZONA RURAL, CONCEIÇÃO DO CASTELO - ES, CEP: 29.370-00</t>
  </si>
  <si>
    <t>Proprietário</t>
  </si>
  <si>
    <t xml:space="preserve">PREFEITURA MUNICIPAL DE CONCEIÇÃO DO CASTELO - ES </t>
  </si>
  <si>
    <t>Data base</t>
  </si>
  <si>
    <t>OUT/2019</t>
  </si>
  <si>
    <t>BDI</t>
  </si>
  <si>
    <t>Encargos Sociais (IOPES)</t>
  </si>
  <si>
    <t>128,33% (hora)</t>
  </si>
  <si>
    <t>Orçamentista</t>
  </si>
  <si>
    <t>ALEX NALI FERREIRA</t>
  </si>
  <si>
    <t>ITEM</t>
  </si>
  <si>
    <t>FONTE</t>
  </si>
  <si>
    <t>CÓDIGO</t>
  </si>
  <si>
    <t>ESPECIFICAÇÃO</t>
  </si>
  <si>
    <t>CONTRATADO</t>
  </si>
  <si>
    <t>UNID.</t>
  </si>
  <si>
    <t>QUANT.</t>
  </si>
  <si>
    <t>VALOR TOTAL</t>
  </si>
  <si>
    <t>IOPES</t>
  </si>
  <si>
    <t>SINAPI</t>
  </si>
  <si>
    <t>SERVIÇOS PRELIMINARES</t>
  </si>
  <si>
    <t>01.01</t>
  </si>
  <si>
    <t>PLACA DE OBRA NAS DIMENSÕES DE 2.0 X 4.0 M, PADRÃO IOPES</t>
  </si>
  <si>
    <t>M2</t>
  </si>
  <si>
    <t>01.02</t>
  </si>
  <si>
    <t>LOCAÇÃO DE ANDAIME METÁLICO PARA FACHADA - TIPO TORRE (ALUGUEL MENSAL)</t>
  </si>
  <si>
    <t>M</t>
  </si>
  <si>
    <t>DEMOLIÇÕES E RETIRADAS</t>
  </si>
  <si>
    <t>02.01</t>
  </si>
  <si>
    <t>RETIRADA DE REVESTIMENTO ANTIGO EM REBOCO</t>
  </si>
  <si>
    <t>02.02</t>
  </si>
  <si>
    <t>REMOÇÃO DE TELHAS, DE FIBROCIMENTO, METÁLICA E CERÂMICA, DE FORMA MANUAL, SEM REAPROVEITAMENTO. AF_12/2017</t>
  </si>
  <si>
    <t>02.03</t>
  </si>
  <si>
    <t>DEMOLIÇÃO DE PISO REVESTIDO COM CERÂMICA</t>
  </si>
  <si>
    <t>02.04</t>
  </si>
  <si>
    <t>RETIRADA DE APARELHOS SANITÁRIOS</t>
  </si>
  <si>
    <t>UNID</t>
  </si>
  <si>
    <t>02.05</t>
  </si>
  <si>
    <t>RETIRADA DE PORTAS E JANELAS DE MADEIRA, INCLUSIVE BATENTES</t>
  </si>
  <si>
    <t>02.06</t>
  </si>
  <si>
    <t>DEMOLIÇÃO DE REVESTIMENTO CERÂMICO, DE FORMA MANUAL, SEM REAPROVEITAMENTO. AF_12/2017</t>
  </si>
  <si>
    <t>M²</t>
  </si>
  <si>
    <t>02.07</t>
  </si>
  <si>
    <t>DEMOLIÇÃO DE ESTRUTURA DE MADEIRA PARA TELHADO</t>
  </si>
  <si>
    <t>02.08</t>
  </si>
  <si>
    <t>RETIRADA DE ESQUADRIAS METÁLICAS</t>
  </si>
  <si>
    <t>REVESTIMENTO / PINTURA DE PAREDES</t>
  </si>
  <si>
    <t>03.01</t>
  </si>
  <si>
    <t>CHAPISCO APLICADO EM ALVENARIAS E ESTRUTURAS DE CONCRETO INTERNAS, COM COLHER DE PEDREIRO. ARGAMASSA TRAÇO 1:3 COM PREPARO EM BETONEIRA 400L. AF_06/2014</t>
  </si>
  <si>
    <t>03.02</t>
  </si>
  <si>
    <t>REBOCO TIPO PAULISTA DE ARGAMASSA DE CIMENTO, CAL HIDRATADA CH1 E AREIA LAVADA TRAÇO 1:0.5:6, ESPESSURA 25 MM</t>
  </si>
  <si>
    <t>03.03</t>
  </si>
  <si>
    <t>LIXAMENTO DE PAREDE COM PINTURA ANTIGA PVA PARA RECEBIMENTO DE NOVA CAMADA DE TINTA</t>
  </si>
  <si>
    <t>03.04</t>
  </si>
  <si>
    <t>PINTURA COM TINTA LÁTEX PVA, MARCAS DE REFERÊNCIA SUVINIL, CORAL OU METALATEX, INCLUSIVE SELADOR EM PAREDES E FORROS, A TRÊS DEMÃOS</t>
  </si>
  <si>
    <t>03.05</t>
  </si>
  <si>
    <t>PINTURA COM TINTA ACRÍLICA, MARCAS DE REFERÊNCIA SUVINIL, CORAL OU METALATEX, INCLUSIVE SELADOR ACRÍLICO, EM PAREDES E FORROS, A TRÊS DEMÃOS</t>
  </si>
  <si>
    <t>03.06</t>
  </si>
  <si>
    <t>APICOAMENTO MANUAL DE SUPERFICIE DE CONCRETO</t>
  </si>
  <si>
    <t>03.07</t>
  </si>
  <si>
    <t>REVESTIMENTO CERÂMICO PARA PAREDES INTERNAS COM PLACAS TIPO ESMALTADA EXTRA DE DIMENSÕES 20X20 CM APLICADAS EM AMBIENTES DE ÁREA MAIOR QUE 5 M² NA ALTURA INTEIRA DAS PAREDES. AF_06/2014</t>
  </si>
  <si>
    <t>03.08</t>
  </si>
  <si>
    <t>CERÂMICA 10 X 10 CM, MARCAS DE REFERÊNCIA ELIANE, CECRISA OU PORTOBELLO, NAS CORES BRANCO OU AREIA, COM REJUNTE ESP. 0.5CM, EMPREGANDO ARGAMASSA COLANTE</t>
  </si>
  <si>
    <t>4</t>
  </si>
  <si>
    <t>PISO</t>
  </si>
  <si>
    <t>04.01</t>
  </si>
  <si>
    <t>PISO CERÂMICO 45X45CM, PEI 5, CARGO PLUS GRAY, MARCAS DE REFERÊNCIA ELIANE, CECRISA OU PORTOBELLO, ASSENTADO COM ARGAMASSA DE CIMENTO COLANTE, INCLUSIVE REJUNTAMENTO</t>
  </si>
  <si>
    <t>04.02</t>
  </si>
  <si>
    <t>EXECUÇÃO DE PASSEIO (CALÇADA) OU PISO DE CONCRETO COM CONCRETO MOLDADO IN LOCO, FEITO EM OBRA, ACABAMENTO CONVENCIONAL, NÃO ARMADO. AF_07/2016</t>
  </si>
  <si>
    <t>M3</t>
  </si>
  <si>
    <t>04.03</t>
  </si>
  <si>
    <t>SOLEIRA DE GRANITO CINZA, ESPESSURA 3 CM E LARGURA DE 3 CM, CONFORME DETALHE EM PROJETO</t>
  </si>
  <si>
    <t>04.04</t>
  </si>
  <si>
    <t>PEITORIL DE GRANITO CINZA POLIDO, 15 CM, ESP. 3CM</t>
  </si>
  <si>
    <t>COBERTURA</t>
  </si>
  <si>
    <t>05.01</t>
  </si>
  <si>
    <t>TRAMA DE MADEIRA COMPOSTA POR TERÇAS PARA TELHADOS DE ATÉ 2 ÁGUAS PARA TELHA ONDULADA DE FIBROCIMENTO, METÁLICA, PLÁSTICA OU TERMOACÚSTICA, INCLUSO TRANSPORTE VERTICAL. AF_12/2015</t>
  </si>
  <si>
    <t>05.02</t>
  </si>
  <si>
    <t>COBERTURA NOVA DE TELHAS ONDULADAS DE FIBROCIMENTO 8.0MM, INCLUSIVE CUMEEIRAS E ACESSÓRIOS DE FIXAÇÃO</t>
  </si>
  <si>
    <t>05.03</t>
  </si>
  <si>
    <t>CALHA DE BEIRAL, SEMICIRCULAR DE PVC, DIAMETRO 125 MM, INCLUINDO CABECEIRAS, EMENDAS, BOCAIS, SUPORTES E VEDAÇÕES, EXCLUINDO CONDUTORES, INCLUSO TRANSPORTE VERTICAL. AF_06/2016</t>
  </si>
  <si>
    <t>05.04</t>
  </si>
  <si>
    <t>TUBO PVC, SÉRIE R, ÁGUA PLUVIAL, DN 100 MM, FORNECIDO E INSTALADO EM CONDUTORES VERTICAIS DE ÁGUAS PLUVIAIS. AF_12/2014</t>
  </si>
  <si>
    <t>m</t>
  </si>
  <si>
    <t>05.05</t>
  </si>
  <si>
    <t>COMPOSIÇÃO</t>
  </si>
  <si>
    <t>01</t>
  </si>
  <si>
    <t>PILAR DE CONCRETO ARMADO, SEÇÃO 20X20, H=4M</t>
  </si>
  <si>
    <t>ESQUADRIAS</t>
  </si>
  <si>
    <t>06.01</t>
  </si>
  <si>
    <t>LIMPEZA DE AÇO COM LIXAMENTO E ESCOVAMENTO COM ESCOVA DE AÇO, ATÉ A COMPLETA REMOÇÃO DE PARTÍCULAS SOLTAS, MATERIAIS INDESEJÁVEIS E CORROSÃO</t>
  </si>
  <si>
    <t>06.02</t>
  </si>
  <si>
    <t>GRADE DE FERRO EM BARRA CHATA, INCLUSIVE CHUMBAMENTO</t>
  </si>
  <si>
    <t>06.03</t>
  </si>
  <si>
    <t>160718</t>
  </si>
  <si>
    <t>PINTURA COM TINTA ESMALTE SINTÉTICO SUVINIL, CORAL OU METALATEX A DUAS DEMÃOS, INCLUSIVE FUNDO ANTI CORROSIVO A UMA DEMÃO, EM METAL</t>
  </si>
  <si>
    <t>06.04</t>
  </si>
  <si>
    <t>JANELA DE CORRER PARA VIDRO EM ALUMÍNIO ANODIZADO COR NATURAL, LINHA 25, COMPLETA, INCL. PUXADOR COM TRANCA, ALIZAR, CAIXILHO E CONTRAMARCO, EXCLUSIVE VIDRO</t>
  </si>
  <si>
    <t>06.05</t>
  </si>
  <si>
    <t>BÁSCULA PARA VIDRO EM ALUMÍNIO ANODIZADO COR NATURAL, LINHA 25, COMPLETA, COM TRANCA, CAIXILHO, ALIZAR E CONTRAMARCO, EXCLUSIVE VIDRO</t>
  </si>
  <si>
    <t>06.06</t>
  </si>
  <si>
    <t>VIDRO PLANO TRANSPARENTE LISO, COM 4 MM DE ESPESSURA</t>
  </si>
  <si>
    <t>06.07</t>
  </si>
  <si>
    <t>PINTURA COM TINTA ESMALTE SINTÉTICO, MARCAS DE REFERÊNCIA SUVINIL, CORAL OU METALATEX, INCLUSIVE FUNDO BRANCONIVELADOR, EM MADEIRA, A DUAS DEMÃOS</t>
  </si>
  <si>
    <t>06.08</t>
  </si>
  <si>
    <t>KIT DE PORTA DE MADEIRA PARA PINTURA, SEMI-OCA (LEVE OU MÉDIA), PADRÃO MÉDIO, 90X210CM, ESPESSURA DE 3,5CM, ITENS INCLUSOS: DOBRADIÇAS, MONTAGEM E INSTALAÇÃO DO BATENTE, FECHADURA COM EXECUÇÃO DO FURO - FORNECIMENTO E INSTALAÇÃO. AF_08/2015</t>
  </si>
  <si>
    <t>UN</t>
  </si>
  <si>
    <t>ALVENARIA</t>
  </si>
  <si>
    <t>07.01</t>
  </si>
  <si>
    <t>ALVENARIA DE BLOCOS CERÂMICOS 10 FUROS 10X20X20CM, ASSENTADOS C/ARGAMASSA DE CIMENTO, CAL HIDRATADA CH1 E AREIA TRAÇO 1:0,5:8, ESP. DAS JUNTAS 12MM E ESP. DAS PAREDES S/REVESTIMENTO, 10CM (BLOCO COMPRADO NA FÁBRICA, POSTO OBRA)</t>
  </si>
  <si>
    <t>APARELHOS HIDROSSANITÁRIOS</t>
  </si>
  <si>
    <t>08.01</t>
  </si>
  <si>
    <t xml:space="preserve">BACIA SIFONADA DE LOUÇA BRANCA PARA PORTADORES DE NECESSIDADES ESPECIAIS, VOGUE PLUS CONFORTO - LINHA CONFORTO, MOD P51, INCL. ASSENTO COM ABERTURA FRONTAL, REF.AP52,MARCA DE REF. DECA OU EQUIVALENTE </t>
  </si>
  <si>
    <t>08.02</t>
  </si>
  <si>
    <t>CHUVEIRO ELÉTRICO TIPO DUCHA LORENZET OU CORONA</t>
  </si>
  <si>
    <t>08.03</t>
  </si>
  <si>
    <t>LAVATÓRIO DE LOUÇA BRANCA, PADRÃO POPULAR, MARCAS DE REFERÊNCIA DECA, CELITE OU IDEAL STANDARD, INCLUSIVE ACESSÓRIOS EM PVC, EXCETO TORNEIRA</t>
  </si>
  <si>
    <t>08.04</t>
  </si>
  <si>
    <t>TORNEIRA PRESSÃO CROMADA DIÂM. 1/2" PARA LAVATÓRIO, MARCAS DE REFERÊNCIA FABRIMAR, DECA OU DOCOL</t>
  </si>
  <si>
    <t>08.05</t>
  </si>
  <si>
    <t>TORNEIRA PRESSÃO CROMADA DIAM. 1/2" PARA PIA, MARCAS DE REFERÊNCIA FABRIMAR, DECA OU DOCOL</t>
  </si>
  <si>
    <t>08.06</t>
  </si>
  <si>
    <t>02</t>
  </si>
  <si>
    <t>BARRA DE APOIO RETA, EM ACO INOX POLIDO, COMPRIMENTO 80CM, DIAMETRO MINIMO 3 CM</t>
  </si>
  <si>
    <t>08.07</t>
  </si>
  <si>
    <t>140701</t>
  </si>
  <si>
    <t>PONTO DE ÁGUA FRIA</t>
  </si>
  <si>
    <t>08.08</t>
  </si>
  <si>
    <t>142107</t>
  </si>
  <si>
    <t>RALO SIFONADO EM PVC 100X100MM, COM GRELHA PVC</t>
  </si>
  <si>
    <t>08.09</t>
  </si>
  <si>
    <t>PAPELEIRA DE PAREDE EM METAL CROMADO SEM TAMPA, INCLUSO FIXAÇÃO. AF_10/2016</t>
  </si>
  <si>
    <t>PONTOS ELÉTRICOS</t>
  </si>
  <si>
    <t>09.01</t>
  </si>
  <si>
    <t>TOMADA PADRÃO BRASILEIRO LINHA BRANCA, NBR 14136 3 POLOS 10A/250V, COM PLACA 4X2"</t>
  </si>
  <si>
    <t>09.02</t>
  </si>
  <si>
    <t>INTERRUPTOR DE UMA TECLA SIMPLES 10A/250V E UMA TOMADA 2 POLOS 10A/250V, PADRÃO BRASILEIRO, NBR 14136, LINHA BRANCA, COM PLACA 4X2"</t>
  </si>
  <si>
    <t>09.03</t>
  </si>
  <si>
    <t>ESPELHO PARA CAIXA ESTAMPADA 4 X 2"</t>
  </si>
  <si>
    <t>LIMPEZA</t>
  </si>
  <si>
    <t>10.01</t>
  </si>
  <si>
    <t>LIMPEZA FINAL DA OBRA</t>
  </si>
  <si>
    <t>TOTAL</t>
  </si>
  <si>
    <t>PROPOSTA DA EMPRESA</t>
  </si>
  <si>
    <t>VALOR UNITÁRIO</t>
  </si>
  <si>
    <t>Alex Nali Ferreira
Engenheiro Civil PMCC
CREA ES-039390/D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</si>
</sst>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8" x14ac:knownFonts="1">
    <font>
      <sz val="10"/>
      <name val="Arial"/>
      <family val="2"/>
    </font>
    <font>
      <sz val="10"/>
      <name val="Arial"/>
      <family val="2"/>
    </font>
    <font>
      <b/>
      <sz val="16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2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32">
    <xf numFmtId="0" fontId="0" fillId="0" borderId="0" xfId="0"/>
    <xf numFmtId="44" fontId="1" fillId="0" borderId="0" xfId="1" applyFont="1" applyAlignment="1">
      <alignment horizontal="center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0" xfId="0" applyFont="1"/>
    <xf numFmtId="0" fontId="3" fillId="0" borderId="15" xfId="0" applyFont="1" applyFill="1" applyBorder="1" applyAlignment="1">
      <alignment horizontal="center" vertical="center" wrapText="1"/>
    </xf>
    <xf numFmtId="0" fontId="3" fillId="0" borderId="16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4" fontId="3" fillId="0" borderId="18" xfId="0" applyNumberFormat="1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4" fontId="3" fillId="0" borderId="20" xfId="0" applyNumberFormat="1" applyFont="1" applyFill="1" applyBorder="1" applyAlignment="1">
      <alignment horizontal="center" vertical="center" wrapText="1"/>
    </xf>
    <xf numFmtId="1" fontId="5" fillId="3" borderId="15" xfId="0" applyNumberFormat="1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vertical="center" wrapText="1"/>
    </xf>
    <xf numFmtId="0" fontId="5" fillId="3" borderId="17" xfId="0" applyFont="1" applyFill="1" applyBorder="1" applyAlignment="1">
      <alignment horizontal="center" vertical="center" wrapText="1"/>
    </xf>
    <xf numFmtId="44" fontId="5" fillId="3" borderId="17" xfId="1" applyFont="1" applyFill="1" applyBorder="1" applyAlignment="1">
      <alignment horizontal="center" vertical="center" wrapText="1"/>
    </xf>
    <xf numFmtId="0" fontId="3" fillId="3" borderId="0" xfId="0" applyFont="1" applyFill="1"/>
    <xf numFmtId="0" fontId="1" fillId="0" borderId="0" xfId="0" applyFont="1" applyFill="1"/>
    <xf numFmtId="0" fontId="1" fillId="4" borderId="0" xfId="0" applyFont="1" applyFill="1"/>
    <xf numFmtId="0" fontId="1" fillId="5" borderId="0" xfId="0" applyFont="1" applyFill="1"/>
    <xf numFmtId="44" fontId="1" fillId="0" borderId="0" xfId="1" applyFont="1"/>
    <xf numFmtId="44" fontId="3" fillId="0" borderId="30" xfId="1" applyFont="1" applyFill="1" applyBorder="1" applyAlignment="1" applyProtection="1">
      <alignment horizontal="center" vertical="center" wrapText="1"/>
    </xf>
    <xf numFmtId="44" fontId="3" fillId="0" borderId="19" xfId="1" applyFont="1" applyFill="1" applyBorder="1" applyAlignment="1" applyProtection="1">
      <alignment horizontal="center" vertical="center" wrapText="1"/>
    </xf>
    <xf numFmtId="44" fontId="3" fillId="0" borderId="31" xfId="1" applyFont="1" applyFill="1" applyBorder="1" applyAlignment="1" applyProtection="1">
      <alignment horizontal="center" vertical="center" wrapText="1"/>
    </xf>
    <xf numFmtId="44" fontId="3" fillId="0" borderId="21" xfId="1" applyFont="1" applyFill="1" applyBorder="1" applyAlignment="1" applyProtection="1">
      <alignment horizontal="center" vertical="center" wrapText="1"/>
    </xf>
    <xf numFmtId="44" fontId="3" fillId="3" borderId="15" xfId="1" applyFont="1" applyFill="1" applyBorder="1" applyAlignment="1" applyProtection="1">
      <alignment vertical="center"/>
    </xf>
    <xf numFmtId="44" fontId="3" fillId="3" borderId="22" xfId="1" applyFont="1" applyFill="1" applyBorder="1" applyAlignment="1" applyProtection="1">
      <alignment horizontal="center" vertical="center"/>
    </xf>
    <xf numFmtId="44" fontId="1" fillId="4" borderId="15" xfId="1" applyFont="1" applyFill="1" applyBorder="1" applyAlignment="1" applyProtection="1">
      <alignment vertical="center"/>
      <protection locked="0"/>
    </xf>
    <xf numFmtId="44" fontId="1" fillId="4" borderId="22" xfId="1" applyFont="1" applyFill="1" applyBorder="1" applyAlignment="1" applyProtection="1">
      <alignment horizontal="center"/>
    </xf>
    <xf numFmtId="44" fontId="3" fillId="0" borderId="18" xfId="1" applyFont="1" applyFill="1" applyBorder="1" applyAlignment="1">
      <alignment horizontal="center" vertical="center" wrapText="1"/>
    </xf>
    <xf numFmtId="44" fontId="3" fillId="0" borderId="20" xfId="1" applyFont="1" applyFill="1" applyBorder="1" applyAlignment="1">
      <alignment horizontal="center" vertical="center" wrapText="1"/>
    </xf>
    <xf numFmtId="44" fontId="3" fillId="4" borderId="29" xfId="1" applyFont="1" applyFill="1" applyBorder="1" applyAlignment="1" applyProtection="1">
      <alignment horizontal="center" vertical="center"/>
    </xf>
    <xf numFmtId="44" fontId="3" fillId="4" borderId="14" xfId="1" applyFont="1" applyFill="1" applyBorder="1" applyAlignment="1" applyProtection="1">
      <alignment horizontal="center" vertical="center"/>
    </xf>
    <xf numFmtId="44" fontId="3" fillId="3" borderId="35" xfId="1" applyFont="1" applyFill="1" applyBorder="1" applyAlignment="1">
      <alignment horizontal="center" vertical="center"/>
    </xf>
    <xf numFmtId="44" fontId="3" fillId="0" borderId="36" xfId="1" applyFont="1" applyFill="1" applyBorder="1" applyAlignment="1">
      <alignment horizontal="center" vertical="center" wrapText="1"/>
    </xf>
    <xf numFmtId="44" fontId="3" fillId="0" borderId="37" xfId="1" applyFont="1" applyFill="1" applyBorder="1" applyAlignment="1">
      <alignment horizontal="center" vertical="center" wrapText="1"/>
    </xf>
    <xf numFmtId="44" fontId="1" fillId="0" borderId="15" xfId="1" applyFont="1" applyBorder="1"/>
    <xf numFmtId="44" fontId="1" fillId="0" borderId="22" xfId="1" applyFont="1" applyBorder="1"/>
    <xf numFmtId="44" fontId="3" fillId="3" borderId="15" xfId="1" applyFont="1" applyFill="1" applyBorder="1"/>
    <xf numFmtId="44" fontId="3" fillId="3" borderId="22" xfId="1" applyFont="1" applyFill="1" applyBorder="1"/>
    <xf numFmtId="44" fontId="1" fillId="3" borderId="15" xfId="1" applyFont="1" applyFill="1" applyBorder="1"/>
    <xf numFmtId="44" fontId="1" fillId="3" borderId="22" xfId="1" applyFont="1" applyFill="1" applyBorder="1"/>
    <xf numFmtId="44" fontId="1" fillId="3" borderId="38" xfId="1" applyFont="1" applyFill="1" applyBorder="1"/>
    <xf numFmtId="44" fontId="3" fillId="0" borderId="28" xfId="1" applyFont="1" applyBorder="1"/>
    <xf numFmtId="0" fontId="3" fillId="0" borderId="0" xfId="0" applyFont="1"/>
    <xf numFmtId="0" fontId="3" fillId="0" borderId="0" xfId="3" applyFont="1" applyFill="1" applyBorder="1" applyAlignment="1" applyProtection="1">
      <alignment horizontal="center" wrapText="1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/>
      <protection locked="0"/>
    </xf>
    <xf numFmtId="44" fontId="1" fillId="0" borderId="1" xfId="1" applyFont="1" applyBorder="1" applyAlignment="1" applyProtection="1">
      <alignment horizontal="center"/>
      <protection locked="0"/>
    </xf>
    <xf numFmtId="44" fontId="1" fillId="0" borderId="3" xfId="1" applyFont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center"/>
      <protection locked="0"/>
    </xf>
    <xf numFmtId="0" fontId="2" fillId="2" borderId="5" xfId="0" applyFont="1" applyFill="1" applyBorder="1" applyAlignment="1" applyProtection="1">
      <alignment horizontal="center" vertical="center"/>
      <protection locked="0"/>
    </xf>
    <xf numFmtId="0" fontId="2" fillId="2" borderId="8" xfId="0" applyFont="1" applyFill="1" applyBorder="1" applyAlignment="1" applyProtection="1">
      <alignment horizontal="center" vertical="center"/>
      <protection locked="0"/>
    </xf>
    <xf numFmtId="44" fontId="1" fillId="0" borderId="6" xfId="1" applyFont="1" applyBorder="1" applyAlignment="1" applyProtection="1">
      <alignment horizontal="center"/>
      <protection locked="0"/>
    </xf>
    <xf numFmtId="44" fontId="1" fillId="0" borderId="7" xfId="1" applyFont="1" applyBorder="1" applyAlignment="1" applyProtection="1">
      <alignment horizontal="center"/>
      <protection locked="0"/>
    </xf>
    <xf numFmtId="0" fontId="4" fillId="2" borderId="6" xfId="0" applyFont="1" applyFill="1" applyBorder="1" applyAlignment="1" applyProtection="1">
      <alignment horizontal="center" vertical="center"/>
      <protection locked="0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7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vertical="center"/>
      <protection locked="0"/>
    </xf>
    <xf numFmtId="0" fontId="1" fillId="2" borderId="0" xfId="0" applyFont="1" applyFill="1" applyBorder="1" applyAlignment="1" applyProtection="1">
      <alignment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0" xfId="0" applyFont="1" applyFill="1" applyBorder="1" applyAlignment="1" applyProtection="1">
      <alignment horizontal="center" vertical="center"/>
      <protection locked="0"/>
    </xf>
    <xf numFmtId="0" fontId="1" fillId="2" borderId="7" xfId="0" applyFont="1" applyFill="1" applyBorder="1" applyAlignment="1" applyProtection="1">
      <alignment horizontal="center" vertical="center"/>
      <protection locked="0"/>
    </xf>
    <xf numFmtId="0" fontId="7" fillId="3" borderId="32" xfId="0" applyFont="1" applyFill="1" applyBorder="1" applyAlignment="1" applyProtection="1">
      <alignment horizontal="center" vertical="center"/>
      <protection locked="0"/>
    </xf>
    <xf numFmtId="0" fontId="7" fillId="3" borderId="33" xfId="0" applyFont="1" applyFill="1" applyBorder="1" applyAlignment="1" applyProtection="1">
      <alignment horizontal="center" vertical="center"/>
      <protection locked="0"/>
    </xf>
    <xf numFmtId="0" fontId="7" fillId="3" borderId="34" xfId="0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left" vertical="center"/>
      <protection locked="0"/>
    </xf>
    <xf numFmtId="0" fontId="1" fillId="2" borderId="0" xfId="0" applyFont="1" applyFill="1" applyBorder="1" applyAlignment="1" applyProtection="1">
      <alignment horizontal="left" vertical="center"/>
      <protection locked="0"/>
    </xf>
    <xf numFmtId="49" fontId="3" fillId="4" borderId="0" xfId="0" applyNumberFormat="1" applyFont="1" applyFill="1" applyBorder="1" applyAlignment="1" applyProtection="1">
      <alignment horizontal="left" vertical="center"/>
      <protection locked="0"/>
    </xf>
    <xf numFmtId="0" fontId="3" fillId="4" borderId="0" xfId="0" applyFont="1" applyFill="1" applyBorder="1" applyAlignment="1" applyProtection="1">
      <alignment horizontal="left" vertical="center"/>
      <protection locked="0"/>
    </xf>
    <xf numFmtId="49" fontId="3" fillId="2" borderId="0" xfId="0" applyNumberFormat="1" applyFont="1" applyFill="1" applyBorder="1" applyAlignment="1" applyProtection="1">
      <alignment horizontal="left" vertical="center"/>
      <protection locked="0"/>
    </xf>
    <xf numFmtId="10" fontId="3" fillId="2" borderId="0" xfId="2" applyNumberFormat="1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5" xfId="0" applyFont="1" applyFill="1" applyBorder="1" applyAlignment="1" applyProtection="1">
      <alignment horizontal="center" vertical="center"/>
      <protection locked="0"/>
    </xf>
    <xf numFmtId="0" fontId="6" fillId="4" borderId="15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horizontal="center" vertical="center" wrapText="1"/>
    </xf>
    <xf numFmtId="0" fontId="6" fillId="4" borderId="17" xfId="0" applyFont="1" applyFill="1" applyBorder="1" applyAlignment="1" applyProtection="1">
      <alignment vertical="center" wrapText="1"/>
    </xf>
    <xf numFmtId="2" fontId="6" fillId="4" borderId="17" xfId="0" applyNumberFormat="1" applyFont="1" applyFill="1" applyBorder="1" applyAlignment="1" applyProtection="1">
      <alignment horizontal="center" vertical="center" wrapText="1"/>
    </xf>
    <xf numFmtId="44" fontId="6" fillId="4" borderId="17" xfId="1" applyFont="1" applyFill="1" applyBorder="1" applyAlignment="1" applyProtection="1">
      <alignment horizontal="center" vertical="center" wrapText="1"/>
    </xf>
    <xf numFmtId="44" fontId="1" fillId="4" borderId="35" xfId="1" applyFont="1" applyFill="1" applyBorder="1" applyAlignment="1" applyProtection="1">
      <alignment horizontal="center" vertical="center"/>
    </xf>
    <xf numFmtId="1" fontId="5" fillId="3" borderId="15" xfId="0" applyNumberFormat="1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vertical="center" wrapText="1"/>
    </xf>
    <xf numFmtId="0" fontId="5" fillId="3" borderId="17" xfId="0" applyFont="1" applyFill="1" applyBorder="1" applyAlignment="1" applyProtection="1">
      <alignment horizontal="center" vertical="center" wrapText="1"/>
    </xf>
    <xf numFmtId="44" fontId="5" fillId="3" borderId="17" xfId="1" applyFont="1" applyFill="1" applyBorder="1" applyAlignment="1" applyProtection="1">
      <alignment horizontal="center" vertical="center" wrapText="1"/>
    </xf>
    <xf numFmtId="44" fontId="3" fillId="3" borderId="35" xfId="1" applyFont="1" applyFill="1" applyBorder="1" applyAlignment="1" applyProtection="1">
      <alignment horizontal="center" vertical="center"/>
    </xf>
    <xf numFmtId="0" fontId="6" fillId="4" borderId="15" xfId="0" applyNumberFormat="1" applyFont="1" applyFill="1" applyBorder="1" applyAlignment="1" applyProtection="1">
      <alignment horizontal="center" vertical="center" wrapText="1"/>
    </xf>
    <xf numFmtId="44" fontId="1" fillId="0" borderId="35" xfId="1" applyFont="1" applyFill="1" applyBorder="1" applyAlignment="1" applyProtection="1">
      <alignment horizontal="center" vertical="center"/>
    </xf>
    <xf numFmtId="0" fontId="1" fillId="4" borderId="17" xfId="0" applyFont="1" applyFill="1" applyBorder="1" applyAlignment="1" applyProtection="1">
      <alignment wrapText="1"/>
    </xf>
    <xf numFmtId="0" fontId="5" fillId="3" borderId="15" xfId="0" applyFont="1" applyFill="1" applyBorder="1" applyAlignment="1" applyProtection="1">
      <alignment horizontal="center" vertical="center" wrapText="1"/>
    </xf>
    <xf numFmtId="0" fontId="5" fillId="3" borderId="17" xfId="0" applyFont="1" applyFill="1" applyBorder="1" applyAlignment="1" applyProtection="1">
      <alignment horizontal="left" vertical="center" wrapText="1"/>
    </xf>
    <xf numFmtId="0" fontId="6" fillId="0" borderId="15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center" vertical="center" wrapText="1"/>
    </xf>
    <xf numFmtId="0" fontId="6" fillId="0" borderId="17" xfId="0" applyFont="1" applyFill="1" applyBorder="1" applyAlignment="1" applyProtection="1">
      <alignment horizontal="left" vertical="center" wrapText="1"/>
    </xf>
    <xf numFmtId="0" fontId="6" fillId="4" borderId="17" xfId="0" applyFont="1" applyFill="1" applyBorder="1" applyAlignment="1" applyProtection="1">
      <alignment horizontal="left" vertical="center" wrapText="1"/>
    </xf>
    <xf numFmtId="49" fontId="5" fillId="3" borderId="15" xfId="0" applyNumberFormat="1" applyFont="1" applyFill="1" applyBorder="1" applyAlignment="1" applyProtection="1">
      <alignment horizontal="center" vertical="center" wrapText="1"/>
    </xf>
    <xf numFmtId="2" fontId="5" fillId="3" borderId="17" xfId="0" applyNumberFormat="1" applyFont="1" applyFill="1" applyBorder="1" applyAlignment="1" applyProtection="1">
      <alignment horizontal="center" vertical="center" wrapText="1"/>
    </xf>
    <xf numFmtId="49" fontId="6" fillId="4" borderId="15" xfId="0" applyNumberFormat="1" applyFont="1" applyFill="1" applyBorder="1" applyAlignment="1" applyProtection="1">
      <alignment horizontal="center" vertical="center" wrapText="1"/>
    </xf>
    <xf numFmtId="2" fontId="6" fillId="3" borderId="17" xfId="0" applyNumberFormat="1" applyFont="1" applyFill="1" applyBorder="1" applyAlignment="1" applyProtection="1">
      <alignment horizontal="center" vertical="center" wrapText="1"/>
    </xf>
    <xf numFmtId="49" fontId="6" fillId="0" borderId="17" xfId="0" applyNumberFormat="1" applyFont="1" applyFill="1" applyBorder="1" applyAlignment="1" applyProtection="1">
      <alignment horizontal="center" vertical="center" wrapText="1"/>
    </xf>
    <xf numFmtId="2" fontId="6" fillId="0" borderId="17" xfId="0" applyNumberFormat="1" applyFont="1" applyFill="1" applyBorder="1" applyAlignment="1" applyProtection="1">
      <alignment horizontal="center" vertical="center" wrapText="1"/>
    </xf>
    <xf numFmtId="44" fontId="6" fillId="0" borderId="17" xfId="1" applyFont="1" applyFill="1" applyBorder="1" applyAlignment="1" applyProtection="1">
      <alignment horizontal="center" vertical="center" wrapText="1"/>
    </xf>
    <xf numFmtId="0" fontId="6" fillId="4" borderId="23" xfId="0" applyFont="1" applyFill="1" applyBorder="1" applyAlignment="1" applyProtection="1">
      <alignment horizontal="center" vertical="center" wrapText="1"/>
    </xf>
    <xf numFmtId="49" fontId="6" fillId="4" borderId="23" xfId="0" applyNumberFormat="1" applyFont="1" applyFill="1" applyBorder="1" applyAlignment="1" applyProtection="1">
      <alignment horizontal="center" vertical="center" wrapText="1"/>
    </xf>
    <xf numFmtId="0" fontId="1" fillId="4" borderId="17" xfId="0" applyFont="1" applyFill="1" applyBorder="1" applyAlignment="1" applyProtection="1">
      <alignment horizontal="center" vertical="center"/>
    </xf>
    <xf numFmtId="0" fontId="1" fillId="4" borderId="17" xfId="0" applyFont="1" applyFill="1" applyBorder="1" applyAlignment="1" applyProtection="1">
      <alignment vertical="center" wrapText="1"/>
    </xf>
    <xf numFmtId="4" fontId="6" fillId="4" borderId="17" xfId="0" applyNumberFormat="1" applyFont="1" applyFill="1" applyBorder="1" applyAlignment="1" applyProtection="1">
      <alignment horizontal="center" vertical="center" wrapText="1"/>
    </xf>
    <xf numFmtId="44" fontId="1" fillId="4" borderId="17" xfId="1" applyFont="1" applyFill="1" applyBorder="1" applyAlignment="1" applyProtection="1">
      <alignment horizontal="center" vertical="center"/>
    </xf>
    <xf numFmtId="0" fontId="5" fillId="4" borderId="24" xfId="0" applyFont="1" applyFill="1" applyBorder="1" applyAlignment="1" applyProtection="1">
      <alignment horizontal="center" vertical="center" wrapText="1"/>
    </xf>
    <xf numFmtId="0" fontId="5" fillId="4" borderId="25" xfId="0" applyFont="1" applyFill="1" applyBorder="1" applyAlignment="1" applyProtection="1">
      <alignment horizontal="center" vertical="center" wrapText="1"/>
    </xf>
    <xf numFmtId="0" fontId="5" fillId="4" borderId="26" xfId="0" applyFont="1" applyFill="1" applyBorder="1" applyAlignment="1" applyProtection="1">
      <alignment horizontal="center" vertical="center" wrapText="1"/>
    </xf>
    <xf numFmtId="0" fontId="6" fillId="3" borderId="27" xfId="0" applyFont="1" applyFill="1" applyBorder="1" applyAlignment="1" applyProtection="1">
      <alignment horizontal="center" vertical="center" wrapText="1"/>
    </xf>
    <xf numFmtId="0" fontId="6" fillId="3" borderId="25" xfId="0" applyFont="1" applyFill="1" applyBorder="1" applyAlignment="1" applyProtection="1">
      <alignment horizontal="center" vertical="center" wrapText="1"/>
    </xf>
    <xf numFmtId="0" fontId="6" fillId="3" borderId="26" xfId="0" applyFont="1" applyFill="1" applyBorder="1" applyAlignment="1" applyProtection="1">
      <alignment horizontal="center" vertical="center" wrapText="1"/>
    </xf>
    <xf numFmtId="44" fontId="3" fillId="4" borderId="27" xfId="1" quotePrefix="1" applyFont="1" applyFill="1" applyBorder="1" applyAlignment="1" applyProtection="1">
      <alignment horizontal="center" vertical="center"/>
    </xf>
    <xf numFmtId="0" fontId="1" fillId="0" borderId="0" xfId="0" applyFont="1" applyFill="1" applyBorder="1" applyProtection="1">
      <protection locked="0"/>
    </xf>
    <xf numFmtId="0" fontId="5" fillId="0" borderId="0" xfId="0" applyFont="1" applyFill="1" applyBorder="1" applyAlignment="1" applyProtection="1">
      <alignment horizontal="center" vertical="center" wrapText="1"/>
      <protection locked="0"/>
    </xf>
    <xf numFmtId="0" fontId="6" fillId="0" borderId="0" xfId="0" applyFont="1" applyFill="1" applyBorder="1" applyAlignment="1" applyProtection="1">
      <alignment horizontal="center" vertical="center" wrapText="1"/>
      <protection locked="0"/>
    </xf>
    <xf numFmtId="10" fontId="3" fillId="0" borderId="0" xfId="2" quotePrefix="1" applyNumberFormat="1" applyFont="1" applyFill="1" applyBorder="1" applyAlignment="1" applyProtection="1">
      <alignment horizontal="center" vertical="center"/>
      <protection locked="0"/>
    </xf>
    <xf numFmtId="44" fontId="1" fillId="0" borderId="0" xfId="1" applyFont="1" applyProtection="1">
      <protection locked="0"/>
    </xf>
    <xf numFmtId="44" fontId="1" fillId="0" borderId="15" xfId="1" applyFont="1" applyFill="1" applyBorder="1" applyProtection="1">
      <protection locked="0"/>
    </xf>
    <xf numFmtId="44" fontId="1" fillId="0" borderId="15" xfId="1" applyFont="1" applyBorder="1" applyProtection="1">
      <protection locked="0"/>
    </xf>
    <xf numFmtId="44" fontId="6" fillId="4" borderId="15" xfId="1" applyFont="1" applyFill="1" applyBorder="1" applyAlignment="1" applyProtection="1">
      <alignment horizontal="center" vertical="center" wrapText="1"/>
      <protection locked="0"/>
    </xf>
    <xf numFmtId="44" fontId="1" fillId="4" borderId="15" xfId="1" applyFont="1" applyFill="1" applyBorder="1" applyProtection="1">
      <protection locked="0"/>
    </xf>
    <xf numFmtId="44" fontId="3" fillId="0" borderId="15" xfId="1" applyFont="1" applyFill="1" applyBorder="1" applyProtection="1">
      <protection locked="0"/>
    </xf>
    <xf numFmtId="44" fontId="0" fillId="0" borderId="15" xfId="1" applyFont="1" applyBorder="1" applyProtection="1">
      <protection locked="0"/>
    </xf>
  </cellXfs>
  <cellStyles count="4">
    <cellStyle name="Moeda" xfId="1" builtinId="4"/>
    <cellStyle name="Normal" xfId="0" builtinId="0"/>
    <cellStyle name="Normal 2" xfId="3"/>
    <cellStyle name="Porcentagem" xfId="2" builtinId="5"/>
  </cellStyles>
  <dxfs count="1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7</xdr:row>
      <xdr:rowOff>19050</xdr:rowOff>
    </xdr:from>
    <xdr:to>
      <xdr:col>9</xdr:col>
      <xdr:colOff>866775</xdr:colOff>
      <xdr:row>15</xdr:row>
      <xdr:rowOff>114300</xdr:rowOff>
    </xdr:to>
    <xdr:sp macro="" textlink="">
      <xdr:nvSpPr>
        <xdr:cNvPr id="2" name="PORDB1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19050" y="1304925"/>
          <a:ext cx="11001375" cy="1390650"/>
        </a:xfrm>
        <a:prstGeom prst="roundRect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8</xdr:col>
      <xdr:colOff>285750</xdr:colOff>
      <xdr:row>0</xdr:row>
      <xdr:rowOff>15586</xdr:rowOff>
    </xdr:from>
    <xdr:to>
      <xdr:col>9</xdr:col>
      <xdr:colOff>619125</xdr:colOff>
      <xdr:row>5</xdr:row>
      <xdr:rowOff>146573</xdr:rowOff>
    </xdr:to>
    <xdr:pic>
      <xdr:nvPicPr>
        <xdr:cNvPr id="3" name="Imagem 2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53575" y="15586"/>
          <a:ext cx="1219200" cy="1035862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0.6\Planejamento\ENGENHARIA\%2301%20PROJETOS%20EM%20ANDAMENTO\REFORMA%20UNIDADES%20DE%20SAUDE\Mata-fria\OR&#199;AMENTO\OR&#199;AMENTO%20MATA%20FRIA%20REV04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GATEWAY\Downloads\Planilha%20or&#231;ament&#225;ri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5ª Medição (2)"/>
      <sheetName val="1ª a 15ª Med"/>
      <sheetName val="ORÇAMENTO"/>
      <sheetName val="MDC"/>
      <sheetName val="CPU01"/>
      <sheetName val="CPU02"/>
      <sheetName val="BDI"/>
      <sheetName val="CRONOGRAMA"/>
    </sheetNames>
    <sheetDataSet>
      <sheetData sheetId="0"/>
      <sheetData sheetId="1"/>
      <sheetData sheetId="2"/>
      <sheetData sheetId="3">
        <row r="1">
          <cell r="A1" t="str">
            <v>MEMÓRIA DE CÁLCULO</v>
          </cell>
        </row>
        <row r="2">
          <cell r="A2" t="str">
            <v>Obra:</v>
          </cell>
          <cell r="B2" t="str">
            <v>REFORMA DA UNIDADE DE SAÚDE DA COMUNIDADE DA MATA FRIA</v>
          </cell>
        </row>
        <row r="4">
          <cell r="A4">
            <v>1</v>
          </cell>
          <cell r="B4" t="str">
            <v>SERVIÇOS PRELIMINARES</v>
          </cell>
        </row>
        <row r="6">
          <cell r="A6" t="str">
            <v>01.01</v>
          </cell>
          <cell r="B6" t="str">
            <v>PLACA DE OBRA NAS DIMENSÕES DE 2.0 X 4.0 M, PADRÃO IOPES</v>
          </cell>
          <cell r="C6">
            <v>2.5</v>
          </cell>
          <cell r="D6" t="str">
            <v>M2</v>
          </cell>
        </row>
        <row r="7">
          <cell r="B7" t="str">
            <v>DIMENSÕES</v>
          </cell>
          <cell r="C7" t="str">
            <v>comprimento (m)</v>
          </cell>
          <cell r="D7" t="str">
            <v>altura (m)</v>
          </cell>
          <cell r="E7" t="str">
            <v>TOTAL</v>
          </cell>
        </row>
        <row r="8">
          <cell r="C8">
            <v>2</v>
          </cell>
          <cell r="D8">
            <v>1.25</v>
          </cell>
          <cell r="E8">
            <v>2.5</v>
          </cell>
        </row>
        <row r="10">
          <cell r="A10" t="str">
            <v>01.02</v>
          </cell>
          <cell r="B10" t="str">
            <v>LOCAÇÃO DE ANDAIME METÁLICO PARA FACHADA - TIPO TORRE (ALUGUEL MENSAL)</v>
          </cell>
          <cell r="C10">
            <v>24</v>
          </cell>
          <cell r="D10" t="str">
            <v>M</v>
          </cell>
        </row>
        <row r="11">
          <cell r="B11" t="str">
            <v>DIMENSÕES</v>
          </cell>
          <cell r="C11" t="str">
            <v>altura (m)</v>
          </cell>
          <cell r="D11" t="str">
            <v>torres (unid.)</v>
          </cell>
          <cell r="E11" t="str">
            <v xml:space="preserve">meses de uso </v>
          </cell>
          <cell r="F11" t="str">
            <v>TOTAL</v>
          </cell>
        </row>
        <row r="12">
          <cell r="B12" t="str">
            <v>total = altura x quantidade x meses de uso</v>
          </cell>
          <cell r="C12">
            <v>4</v>
          </cell>
          <cell r="D12">
            <v>3</v>
          </cell>
          <cell r="E12">
            <v>2</v>
          </cell>
          <cell r="F12">
            <v>24</v>
          </cell>
        </row>
        <row r="15">
          <cell r="A15">
            <v>2</v>
          </cell>
          <cell r="B15" t="str">
            <v>DEMOLIÇÕES E RETIRADAS</v>
          </cell>
        </row>
        <row r="17">
          <cell r="A17" t="str">
            <v>02.01</v>
          </cell>
          <cell r="B17" t="str">
            <v>RETIRADA DE REVESTIMENTO ANTIGO EM REBOCO</v>
          </cell>
          <cell r="C17">
            <v>32.92</v>
          </cell>
          <cell r="D17" t="str">
            <v>M2</v>
          </cell>
        </row>
        <row r="18">
          <cell r="B18" t="str">
            <v>DIMENSÕES</v>
          </cell>
          <cell r="C18" t="str">
            <v>comprimento (m)</v>
          </cell>
          <cell r="D18" t="str">
            <v>altura (m)</v>
          </cell>
          <cell r="E18" t="str">
            <v>área (m²)</v>
          </cell>
        </row>
        <row r="19">
          <cell r="B19" t="str">
            <v>fachada frontal</v>
          </cell>
          <cell r="C19">
            <v>8.65</v>
          </cell>
          <cell r="D19">
            <v>1.05</v>
          </cell>
          <cell r="E19">
            <v>9.08</v>
          </cell>
        </row>
        <row r="20">
          <cell r="B20" t="str">
            <v>fachada lateral</v>
          </cell>
          <cell r="C20">
            <v>5.6</v>
          </cell>
          <cell r="D20">
            <v>1.8</v>
          </cell>
          <cell r="E20">
            <v>10.08</v>
          </cell>
        </row>
        <row r="21">
          <cell r="B21" t="str">
            <v>áreas danificadas (recepção)</v>
          </cell>
          <cell r="C21">
            <v>13.1</v>
          </cell>
          <cell r="D21">
            <v>1.05</v>
          </cell>
          <cell r="E21">
            <v>13.76</v>
          </cell>
        </row>
        <row r="22">
          <cell r="D22" t="str">
            <v>TOTAL =</v>
          </cell>
          <cell r="E22">
            <v>32.92</v>
          </cell>
        </row>
        <row r="24">
          <cell r="A24" t="str">
            <v>02.02</v>
          </cell>
          <cell r="B24" t="str">
            <v>REMOÇÃO DE TELHAS, DE FIBROCIMENTO, METÁLICA E CERÂMICA, DE FORMA MANUAL, SEM REAPROVEITAMENTO. AF_12/2017</v>
          </cell>
          <cell r="C24">
            <v>70.929999999999993</v>
          </cell>
          <cell r="D24" t="str">
            <v>M2</v>
          </cell>
        </row>
        <row r="25">
          <cell r="B25" t="str">
            <v>DIMENSÕES</v>
          </cell>
          <cell r="C25" t="str">
            <v>comprimento (m)</v>
          </cell>
          <cell r="D25" t="str">
            <v>largura (m)</v>
          </cell>
          <cell r="E25" t="str">
            <v>área (m)</v>
          </cell>
        </row>
        <row r="26">
          <cell r="B26" t="str">
            <v>Cobertura unidade</v>
          </cell>
          <cell r="C26">
            <v>8.65</v>
          </cell>
          <cell r="D26">
            <v>5.6</v>
          </cell>
          <cell r="E26">
            <v>48.44</v>
          </cell>
        </row>
        <row r="27">
          <cell r="B27" t="str">
            <v>Coberturacalçada</v>
          </cell>
          <cell r="C27">
            <v>8.65</v>
          </cell>
          <cell r="D27">
            <v>2.6</v>
          </cell>
          <cell r="E27">
            <v>22.49</v>
          </cell>
        </row>
        <row r="28">
          <cell r="D28" t="str">
            <v>TOTAL =</v>
          </cell>
          <cell r="E28">
            <v>70.929999999999993</v>
          </cell>
        </row>
        <row r="30">
          <cell r="A30" t="str">
            <v>02.03</v>
          </cell>
          <cell r="B30" t="str">
            <v>DEMOLIÇÃO DE PISO REVESTIDO COM CERÂMICA</v>
          </cell>
          <cell r="C30">
            <v>41.73</v>
          </cell>
          <cell r="D30" t="str">
            <v>M2</v>
          </cell>
        </row>
        <row r="31">
          <cell r="B31" t="str">
            <v>DIMENSÕES (segundo projeto)</v>
          </cell>
          <cell r="C31" t="str">
            <v>área</v>
          </cell>
        </row>
        <row r="32">
          <cell r="B32" t="str">
            <v>Sala 01</v>
          </cell>
          <cell r="C32">
            <v>11.55</v>
          </cell>
        </row>
        <row r="33">
          <cell r="B33" t="str">
            <v>Sala 02</v>
          </cell>
          <cell r="C33">
            <v>7.11</v>
          </cell>
        </row>
        <row r="34">
          <cell r="B34" t="str">
            <v>Cozinha</v>
          </cell>
          <cell r="C34">
            <v>6.53</v>
          </cell>
        </row>
        <row r="35">
          <cell r="B35" t="str">
            <v>Depósito</v>
          </cell>
          <cell r="C35">
            <v>3.24</v>
          </cell>
        </row>
        <row r="36">
          <cell r="B36" t="str">
            <v>Recepção</v>
          </cell>
          <cell r="C36">
            <v>9.17</v>
          </cell>
        </row>
        <row r="37">
          <cell r="B37" t="str">
            <v>Hall</v>
          </cell>
          <cell r="C37">
            <v>1.17</v>
          </cell>
        </row>
        <row r="38">
          <cell r="B38" t="str">
            <v>Banheiro</v>
          </cell>
          <cell r="C38">
            <v>2.96</v>
          </cell>
        </row>
        <row r="39">
          <cell r="B39" t="str">
            <v>TOTAL =</v>
          </cell>
          <cell r="C39">
            <v>41.73</v>
          </cell>
        </row>
        <row r="41">
          <cell r="A41" t="str">
            <v>02.04</v>
          </cell>
          <cell r="B41" t="str">
            <v>RETIRADA DE APARELHOS SANITÁRIOS</v>
          </cell>
          <cell r="C41">
            <v>2</v>
          </cell>
          <cell r="D41" t="str">
            <v>UNID</v>
          </cell>
          <cell r="E41" t="str">
            <v>Vaso e lavatório</v>
          </cell>
        </row>
        <row r="43">
          <cell r="A43" t="str">
            <v>02.05</v>
          </cell>
          <cell r="B43" t="str">
            <v>RETIRADA DE PORTAS E JANELAS DE MADEIRA, INCLUSIVE BATENTES</v>
          </cell>
          <cell r="C43">
            <v>4</v>
          </cell>
          <cell r="D43" t="str">
            <v>UNID</v>
          </cell>
          <cell r="E43" t="str">
            <v>Porta PNE, janelas de salas e cozinha</v>
          </cell>
        </row>
        <row r="45">
          <cell r="A45" t="str">
            <v>02.06</v>
          </cell>
          <cell r="B45" t="str">
            <v>DEMOLIÇÃO DE REVESTIMENTO CERÂMICO, DE FORMA MANUAL, SEM REAPROVEITAMENTO. AF_12/2017</v>
          </cell>
          <cell r="C45">
            <v>10.350000000000001</v>
          </cell>
          <cell r="D45" t="str">
            <v>M²</v>
          </cell>
        </row>
        <row r="46">
          <cell r="C46" t="str">
            <v>perimetro</v>
          </cell>
          <cell r="D46" t="str">
            <v>altura</v>
          </cell>
          <cell r="E46" t="str">
            <v>total</v>
          </cell>
        </row>
        <row r="47">
          <cell r="B47" t="str">
            <v>Banheiro</v>
          </cell>
          <cell r="C47">
            <v>6.9</v>
          </cell>
          <cell r="D47">
            <v>1.5</v>
          </cell>
          <cell r="E47">
            <v>10.350000000000001</v>
          </cell>
        </row>
        <row r="49">
          <cell r="A49" t="str">
            <v>02.07</v>
          </cell>
          <cell r="B49" t="str">
            <v>DEMOLIÇÃO DE ESTRUTURA DE MADEIRA PARA TELHADO</v>
          </cell>
          <cell r="C49">
            <v>22.49</v>
          </cell>
          <cell r="D49" t="str">
            <v>M²</v>
          </cell>
        </row>
        <row r="51">
          <cell r="A51" t="str">
            <v>02.08</v>
          </cell>
          <cell r="B51" t="str">
            <v>RETIRADA DE ESQUADRIAS METÁLICAS</v>
          </cell>
          <cell r="C51">
            <v>1</v>
          </cell>
          <cell r="D51" t="str">
            <v>UNID</v>
          </cell>
          <cell r="E51" t="str">
            <v>Janela PNE</v>
          </cell>
        </row>
        <row r="53">
          <cell r="A53">
            <v>3</v>
          </cell>
          <cell r="B53" t="str">
            <v>REVESTIMENTO / PINTURA DE PAREDES</v>
          </cell>
        </row>
        <row r="54">
          <cell r="A54" t="str">
            <v>03.01</v>
          </cell>
          <cell r="B54" t="str">
            <v>CHAPISCO APLICADO EM ALVENARIAS E ESTRUTURAS DE CONCRETO INTERNAS, COM COLHER DE PEDREIRO. ARGAMASSA TRAÇO 1:3 COM PREPARO EM BETONEIRA 400L. AF_06/2014</v>
          </cell>
          <cell r="C54">
            <v>33.270000000000003</v>
          </cell>
          <cell r="D54" t="str">
            <v>M2</v>
          </cell>
          <cell r="E54" t="str">
            <v>idem item 02.01</v>
          </cell>
        </row>
        <row r="55">
          <cell r="B55" t="str">
            <v>área de retirada de reboco danificado (idem item 02.01)</v>
          </cell>
          <cell r="C55">
            <v>32.92</v>
          </cell>
        </row>
        <row r="56">
          <cell r="B56" t="str">
            <v>área de alvenaria a ser executada (idem item 02.05)</v>
          </cell>
          <cell r="C56">
            <v>0.35</v>
          </cell>
        </row>
        <row r="58">
          <cell r="A58" t="str">
            <v>03.02</v>
          </cell>
          <cell r="B58" t="str">
            <v>REBOCO TIPO PAULISTA DE ARGAMASSA DE CIMENTO, CAL HIDRATADA CH1 E AREIA LAVADA TRAÇO 1:0.5:6, ESPESSURA 25 MM</v>
          </cell>
          <cell r="C58">
            <v>33.270000000000003</v>
          </cell>
          <cell r="D58" t="str">
            <v>M2</v>
          </cell>
          <cell r="E58" t="str">
            <v>idem item 02.01</v>
          </cell>
        </row>
        <row r="60">
          <cell r="A60" t="str">
            <v>03.03</v>
          </cell>
          <cell r="B60" t="str">
            <v>LIXAMENTO DE PAREDE COM PINTURA ANTIGA PVA PARA RECEBIMENTO DE NOVA CAMADA DE TINTA</v>
          </cell>
          <cell r="C60">
            <v>232.63999999999996</v>
          </cell>
          <cell r="D60" t="str">
            <v>M2</v>
          </cell>
          <cell r="E60" t="str">
            <v>Paredes internas e externas</v>
          </cell>
        </row>
        <row r="61">
          <cell r="B61" t="str">
            <v>PAREDES INTERNAS</v>
          </cell>
          <cell r="C61" t="str">
            <v>perímetro (m)</v>
          </cell>
          <cell r="D61" t="str">
            <v>altura (m)</v>
          </cell>
          <cell r="E61" t="str">
            <v>área (m²)</v>
          </cell>
        </row>
        <row r="62">
          <cell r="B62" t="str">
            <v>Sala 01</v>
          </cell>
          <cell r="C62">
            <v>13.6</v>
          </cell>
          <cell r="D62">
            <v>2</v>
          </cell>
          <cell r="E62">
            <v>27.2</v>
          </cell>
          <cell r="F62">
            <v>173.08999999999997</v>
          </cell>
          <cell r="G62" t="str">
            <v>paredes
internas</v>
          </cell>
        </row>
        <row r="63">
          <cell r="B63" t="str">
            <v>Sala 02</v>
          </cell>
          <cell r="C63">
            <v>11.7</v>
          </cell>
          <cell r="D63">
            <v>3.93</v>
          </cell>
          <cell r="E63">
            <v>45.98</v>
          </cell>
        </row>
        <row r="64">
          <cell r="B64" t="str">
            <v>Cozinha</v>
          </cell>
          <cell r="C64">
            <v>10.6</v>
          </cell>
          <cell r="D64">
            <v>2.5</v>
          </cell>
          <cell r="E64">
            <v>26.5</v>
          </cell>
        </row>
        <row r="65">
          <cell r="B65" t="str">
            <v>Depósito</v>
          </cell>
          <cell r="C65">
            <v>7.2</v>
          </cell>
          <cell r="D65">
            <v>3.93</v>
          </cell>
          <cell r="E65">
            <v>28.3</v>
          </cell>
        </row>
        <row r="66">
          <cell r="B66" t="str">
            <v>Recepção</v>
          </cell>
          <cell r="C66">
            <v>8.4</v>
          </cell>
          <cell r="D66">
            <v>2.5</v>
          </cell>
          <cell r="E66">
            <v>21</v>
          </cell>
        </row>
        <row r="67">
          <cell r="B67" t="str">
            <v>Hall</v>
          </cell>
          <cell r="C67">
            <v>3.5</v>
          </cell>
          <cell r="D67">
            <v>3.93</v>
          </cell>
          <cell r="E67">
            <v>13.76</v>
          </cell>
        </row>
        <row r="68">
          <cell r="B68" t="str">
            <v>Banheiro</v>
          </cell>
          <cell r="C68">
            <v>6.9</v>
          </cell>
          <cell r="D68">
            <v>1.5</v>
          </cell>
          <cell r="E68">
            <v>10.35</v>
          </cell>
        </row>
        <row r="69">
          <cell r="B69" t="str">
            <v>PAREDES EXTERNAS</v>
          </cell>
          <cell r="C69" t="str">
            <v>comprimento (m)</v>
          </cell>
          <cell r="D69" t="str">
            <v>altura (m)</v>
          </cell>
          <cell r="E69" t="str">
            <v>área (m²)</v>
          </cell>
        </row>
        <row r="70">
          <cell r="B70" t="str">
            <v>parede lateral</v>
          </cell>
          <cell r="C70">
            <v>5.6</v>
          </cell>
          <cell r="D70">
            <v>6</v>
          </cell>
          <cell r="E70">
            <v>33.6</v>
          </cell>
          <cell r="F70">
            <v>59.55</v>
          </cell>
          <cell r="G70" t="str">
            <v>paredes externas</v>
          </cell>
        </row>
        <row r="71">
          <cell r="B71" t="str">
            <v>fachada</v>
          </cell>
          <cell r="C71">
            <v>8.65</v>
          </cell>
          <cell r="D71">
            <v>3</v>
          </cell>
          <cell r="E71">
            <v>25.95</v>
          </cell>
        </row>
        <row r="72">
          <cell r="D72" t="str">
            <v>TOTAL =</v>
          </cell>
          <cell r="E72">
            <v>232.63999999999996</v>
          </cell>
        </row>
        <row r="74">
          <cell r="A74" t="str">
            <v>03.04</v>
          </cell>
          <cell r="B74" t="str">
            <v>PINTURA COM TINTA LÁTEX PVA, MARCAS DE REFERÊNCIA SUVINIL, CORAL OU METALATEX, INCLUSIVE SELADOR EM PAREDES E FORROS, A TRÊS DEMÃOS</v>
          </cell>
          <cell r="C74">
            <v>173.08999999999997</v>
          </cell>
          <cell r="D74" t="str">
            <v>M2</v>
          </cell>
          <cell r="E74" t="str">
            <v>idem PAREDES INTERNAS do item 03.03</v>
          </cell>
        </row>
        <row r="76">
          <cell r="A76" t="str">
            <v>03.05</v>
          </cell>
          <cell r="B76" t="str">
            <v>PINTURA COM TINTA ACRÍLICA, MARCAS DE REFERÊNCIA SUVINIL, CORAL OU METALATEX, INCLUSIVE SELADOR ACRÍLICO, EM PAREDES E FORROS, A TRÊS DEMÃOS</v>
          </cell>
          <cell r="C76">
            <v>59.55</v>
          </cell>
          <cell r="D76" t="str">
            <v>M2</v>
          </cell>
          <cell r="E76" t="str">
            <v>idem PAREDES EXTERNAS do item 03.03</v>
          </cell>
        </row>
        <row r="78">
          <cell r="A78" t="str">
            <v>03.06</v>
          </cell>
          <cell r="B78" t="str">
            <v>APICOAMENTO MANUAL DE SUPERFICIE DE CONCRETO</v>
          </cell>
          <cell r="C78">
            <v>26.13</v>
          </cell>
          <cell r="D78" t="str">
            <v>M2</v>
          </cell>
          <cell r="E78" t="str">
            <v>Para execução de revestimento cerâmico na fachada e  recepção</v>
          </cell>
        </row>
        <row r="79">
          <cell r="C79" t="str">
            <v>comprimento (m)</v>
          </cell>
          <cell r="D79" t="str">
            <v>altura (m)</v>
          </cell>
          <cell r="E79" t="str">
            <v>área (m²)</v>
          </cell>
        </row>
        <row r="80">
          <cell r="B80" t="str">
            <v>painel de avisos</v>
          </cell>
          <cell r="C80">
            <v>2.2000000000000002</v>
          </cell>
          <cell r="D80">
            <v>1</v>
          </cell>
          <cell r="E80">
            <v>2.2000000000000002</v>
          </cell>
        </row>
        <row r="81">
          <cell r="B81" t="str">
            <v>barrado recepção e fachada alt.1,10m</v>
          </cell>
          <cell r="C81">
            <v>21.75</v>
          </cell>
          <cell r="D81">
            <v>1.1000000000000001</v>
          </cell>
          <cell r="E81">
            <v>23.93</v>
          </cell>
        </row>
        <row r="82">
          <cell r="D82" t="str">
            <v>TOTAL =</v>
          </cell>
          <cell r="E82">
            <v>26.13</v>
          </cell>
        </row>
        <row r="84">
          <cell r="A84" t="str">
            <v>03.07</v>
          </cell>
          <cell r="B84" t="str">
            <v>REVESTIMENTO CERÂMICO PARA PAREDES INTERNAS COM PLACAS TIPO ESMALTADA EXTRA DE DIMENSÕES 20X20 CM APLICADAS EM AMBIENTES DE ÁREA MAIOR QUE 5 M² NA ALTURA INTEIRA DAS PAREDES. AF_06/2014</v>
          </cell>
          <cell r="C84">
            <v>29.95</v>
          </cell>
          <cell r="D84" t="str">
            <v>M2</v>
          </cell>
          <cell r="E84" t="str">
            <v>idem item 03.06</v>
          </cell>
        </row>
        <row r="85">
          <cell r="C85" t="str">
            <v>comprimento (m)</v>
          </cell>
          <cell r="D85" t="str">
            <v>altura (m)</v>
          </cell>
          <cell r="E85" t="str">
            <v>área (m²)</v>
          </cell>
        </row>
        <row r="86">
          <cell r="B86" t="str">
            <v>painel de avisos</v>
          </cell>
          <cell r="C86">
            <v>2.2000000000000002</v>
          </cell>
          <cell r="D86">
            <v>1</v>
          </cell>
          <cell r="E86">
            <v>2.2000000000000002</v>
          </cell>
        </row>
        <row r="87">
          <cell r="B87" t="str">
            <v>banheiro</v>
          </cell>
          <cell r="C87">
            <v>6.9</v>
          </cell>
          <cell r="D87">
            <v>1.5</v>
          </cell>
          <cell r="E87">
            <v>10.35</v>
          </cell>
        </row>
        <row r="88">
          <cell r="B88" t="str">
            <v>barrado recepção e fachada alt.0,80m</v>
          </cell>
          <cell r="C88">
            <v>21.75</v>
          </cell>
          <cell r="D88">
            <v>0.8</v>
          </cell>
          <cell r="E88">
            <v>17.399999999999999</v>
          </cell>
        </row>
        <row r="89">
          <cell r="D89" t="str">
            <v>TOTAL =</v>
          </cell>
          <cell r="E89">
            <v>29.95</v>
          </cell>
        </row>
        <row r="91">
          <cell r="A91" t="str">
            <v>03.08</v>
          </cell>
          <cell r="B91" t="str">
            <v>CERÂMICA 10 X 10 CM, MARCAS DE REFERÊNCIA ELIANE, CECRISA OU PORTOBELLO, NAS CORES BRANCO OU AREIA, COM REJUNTE ESP. 0.5CM, EMPREGANDO ARGAMASSA COLANTE</v>
          </cell>
          <cell r="C91">
            <v>6.53</v>
          </cell>
          <cell r="D91" t="str">
            <v>M²</v>
          </cell>
          <cell r="E91" t="str">
            <v>idem item 03.06</v>
          </cell>
        </row>
        <row r="92">
          <cell r="C92" t="str">
            <v>comprimento (m)</v>
          </cell>
          <cell r="D92" t="str">
            <v>altura (m)</v>
          </cell>
          <cell r="E92" t="str">
            <v>área (m²)</v>
          </cell>
        </row>
        <row r="93">
          <cell r="B93" t="str">
            <v>barrado recepção e fachada alt.0,30m</v>
          </cell>
          <cell r="C93">
            <v>21.75</v>
          </cell>
          <cell r="D93">
            <v>0.3</v>
          </cell>
          <cell r="E93">
            <v>6.53</v>
          </cell>
        </row>
        <row r="95">
          <cell r="A95" t="str">
            <v>4</v>
          </cell>
          <cell r="B95" t="str">
            <v>PISO</v>
          </cell>
        </row>
        <row r="96">
          <cell r="A96" t="str">
            <v>04.01</v>
          </cell>
          <cell r="B96" t="str">
            <v>PISO CERÂMICO 45X45CM, PEI 5, CARGO PLUS GRAY, MARCAS DE REFERÊNCIA ELIANE, CECRISA OU PORTOBELLO, ASSENTADO COM ARGAMASSA DE CIMENTO COLANTE, INCLUSIVE REJUNTAMENTO</v>
          </cell>
          <cell r="C96">
            <v>41.73</v>
          </cell>
          <cell r="D96" t="str">
            <v>M2</v>
          </cell>
          <cell r="E96" t="str">
            <v>idem item 02.03</v>
          </cell>
        </row>
        <row r="98">
          <cell r="A98" t="str">
            <v>04.02</v>
          </cell>
          <cell r="B98" t="str">
            <v>EXECUÇÃO DE PASSEIO (CALÇADA) OU PISO DE CONCRETO COM CONCRETO MOLDADO IN LOCO, FEITO EM OBRA, ACABAMENTO CONVENCIONAL, NÃO ARMADO. AF_07/2016</v>
          </cell>
          <cell r="C98">
            <v>2.61</v>
          </cell>
          <cell r="D98" t="str">
            <v>M3</v>
          </cell>
          <cell r="E98" t="str">
            <v>3,00 x 8,70 x 0,10</v>
          </cell>
        </row>
        <row r="100">
          <cell r="A100" t="str">
            <v>04.03</v>
          </cell>
          <cell r="B100" t="str">
            <v>SOLEIRA DE GRANITO CINZA, ESPESSURA 3 CM E LARGURA DE 3 CM, CONFORME DETALHE EM PROJETO</v>
          </cell>
          <cell r="C100">
            <v>3</v>
          </cell>
          <cell r="D100" t="str">
            <v>M</v>
          </cell>
          <cell r="E100" t="str">
            <v>entrada 1,30 + PNE0,90+ cozinha 0,80</v>
          </cell>
        </row>
        <row r="102">
          <cell r="A102" t="str">
            <v>04.04</v>
          </cell>
          <cell r="B102" t="str">
            <v>PEITORIL DE GRANITO CINZA POLIDO, 15 CM, ESP. 3CM</v>
          </cell>
          <cell r="C102">
            <v>5.65</v>
          </cell>
          <cell r="D102" t="str">
            <v>M</v>
          </cell>
        </row>
        <row r="103">
          <cell r="C103" t="str">
            <v>comprimento</v>
          </cell>
          <cell r="D103" t="str">
            <v>quatidade</v>
          </cell>
          <cell r="E103" t="str">
            <v>total</v>
          </cell>
        </row>
        <row r="104">
          <cell r="B104" t="str">
            <v>Janelas posteriores</v>
          </cell>
          <cell r="C104">
            <v>1.25</v>
          </cell>
          <cell r="D104">
            <v>3</v>
          </cell>
          <cell r="E104">
            <v>3.75</v>
          </cell>
        </row>
        <row r="105">
          <cell r="B105" t="str">
            <v>Janela PNE</v>
          </cell>
          <cell r="C105">
            <v>0.9</v>
          </cell>
          <cell r="D105">
            <v>1</v>
          </cell>
          <cell r="E105">
            <v>1.9</v>
          </cell>
        </row>
        <row r="106">
          <cell r="D106" t="str">
            <v>total geral</v>
          </cell>
          <cell r="E106">
            <v>5.65</v>
          </cell>
        </row>
        <row r="108">
          <cell r="A108">
            <v>5</v>
          </cell>
          <cell r="B108" t="str">
            <v>COBERTURA</v>
          </cell>
        </row>
        <row r="109">
          <cell r="A109" t="str">
            <v>05.01</v>
          </cell>
          <cell r="B109" t="str">
            <v>TRAMA DE MADEIRA COMPOSTA POR TERÇAS PARA TELHADOS DE ATÉ 2 ÁGUAS PARA TELHA ONDULADA DE FIBROCIMENTO, METÁLICA, PLÁSTICA OU TERMOACÚSTICA, INCLUSO TRANSPORTE VERTICAL. AF_12/2015</v>
          </cell>
          <cell r="C109">
            <v>70.929999999999993</v>
          </cell>
          <cell r="D109" t="str">
            <v>M2</v>
          </cell>
        </row>
        <row r="110">
          <cell r="B110" t="str">
            <v xml:space="preserve">DIMENSÕES </v>
          </cell>
          <cell r="C110" t="str">
            <v>comprimento (m)</v>
          </cell>
          <cell r="D110" t="str">
            <v>largura (m)</v>
          </cell>
          <cell r="E110" t="str">
            <v>área (m²)</v>
          </cell>
        </row>
        <row r="111">
          <cell r="B111" t="str">
            <v>cobertura sobre a unidade</v>
          </cell>
          <cell r="C111">
            <v>8.65</v>
          </cell>
          <cell r="D111">
            <v>5.6</v>
          </cell>
          <cell r="E111">
            <v>48.44</v>
          </cell>
        </row>
        <row r="112">
          <cell r="B112" t="str">
            <v>cobertura a frente da unidade</v>
          </cell>
          <cell r="C112">
            <v>8.65</v>
          </cell>
          <cell r="D112">
            <v>2.6</v>
          </cell>
          <cell r="E112">
            <v>22.49</v>
          </cell>
        </row>
        <row r="114">
          <cell r="A114" t="str">
            <v>05.02</v>
          </cell>
          <cell r="B114" t="str">
            <v>COBERTURA NOVA DE TELHAS ONDULADAS DE FIBROCIMENTO 8.0MM, INCLUSIVE CUMEEIRAS E ACESSÓRIOS DE FIXAÇÃO</v>
          </cell>
          <cell r="C114">
            <v>70.929999999999993</v>
          </cell>
          <cell r="D114" t="str">
            <v>M2</v>
          </cell>
        </row>
        <row r="115">
          <cell r="B115" t="str">
            <v>idem item 05.01</v>
          </cell>
        </row>
        <row r="117">
          <cell r="A117" t="str">
            <v>05.03</v>
          </cell>
          <cell r="B117" t="str">
            <v>CALHA DE BEIRAL, SEMICIRCULAR DE PVC, DIAMETRO 125 MM, INCLUINDO CABECEIRAS, EMENDAS, BOCAIS, SUPORTES E VEDAÇÕES, EXCLUINDO CONDUTORES, INCLUSO TRANSPORTE VERTICAL. AF_06/2016</v>
          </cell>
          <cell r="C117">
            <v>17.3</v>
          </cell>
          <cell r="D117" t="str">
            <v>M</v>
          </cell>
        </row>
        <row r="118">
          <cell r="B118" t="str">
            <v xml:space="preserve">DIMENSÕES (segundo projeto) </v>
          </cell>
          <cell r="C118" t="str">
            <v>comprimento (m)</v>
          </cell>
          <cell r="D118" t="str">
            <v>Qtde.</v>
          </cell>
          <cell r="E118" t="str">
            <v>total</v>
          </cell>
        </row>
        <row r="119">
          <cell r="B119" t="str">
            <v>comprimento da unidade frontal e posterior</v>
          </cell>
          <cell r="C119">
            <v>8.65</v>
          </cell>
          <cell r="D119">
            <v>2</v>
          </cell>
          <cell r="E119">
            <v>17.3</v>
          </cell>
        </row>
        <row r="120">
          <cell r="A120" t="str">
            <v>05.04</v>
          </cell>
          <cell r="B120" t="str">
            <v>TUBO PVC, SÉRIE R, ÁGUA PLUVIAL, DN 100 MM, FORNECIDO E INSTALADO EM CONDUTORES VERTICAIS DE ÁGUAS PLUVIAIS. AF_12/2014</v>
          </cell>
          <cell r="C120">
            <v>8</v>
          </cell>
          <cell r="D120" t="str">
            <v>M</v>
          </cell>
        </row>
        <row r="121">
          <cell r="B121" t="str">
            <v xml:space="preserve">DIMENSÕES (segundo projeto) </v>
          </cell>
          <cell r="C121" t="str">
            <v>comprimento (m)</v>
          </cell>
          <cell r="D121" t="str">
            <v>Qtde.</v>
          </cell>
          <cell r="E121" t="str">
            <v>total</v>
          </cell>
        </row>
        <row r="122">
          <cell r="B122" t="str">
            <v xml:space="preserve">altura da unidade frontal e posterior </v>
          </cell>
          <cell r="C122">
            <v>4</v>
          </cell>
          <cell r="D122">
            <v>2</v>
          </cell>
          <cell r="E122">
            <v>8</v>
          </cell>
        </row>
        <row r="124">
          <cell r="A124">
            <v>6</v>
          </cell>
          <cell r="B124" t="str">
            <v>ESQUADRIAS</v>
          </cell>
        </row>
        <row r="125">
          <cell r="A125" t="str">
            <v>06.01</v>
          </cell>
          <cell r="B125" t="str">
            <v>LIMPEZA DE AÇO COM LIXAMENTO E ESCOVAMENTO COM ESCOVA DE AÇO, ATÉ A COMPLETA REMOÇÃO DE PARTÍCULAS SOLTAS, MATERIAIS INDESEJÁVEIS E CORROSÃO</v>
          </cell>
          <cell r="C125">
            <v>6.51</v>
          </cell>
          <cell r="D125" t="str">
            <v>M2</v>
          </cell>
        </row>
        <row r="126">
          <cell r="B126" t="str">
            <v xml:space="preserve">DIMENSÕES </v>
          </cell>
          <cell r="C126" t="str">
            <v>comprimento (m)</v>
          </cell>
          <cell r="D126" t="str">
            <v>altura (m)</v>
          </cell>
          <cell r="E126" t="str">
            <v>área (m²)</v>
          </cell>
        </row>
        <row r="127">
          <cell r="B127" t="str">
            <v>grade da fachada: comp. Total (4,70m) - largura do portão (1,50m)</v>
          </cell>
          <cell r="C127">
            <v>3.2</v>
          </cell>
          <cell r="D127">
            <v>1.05</v>
          </cell>
          <cell r="E127">
            <v>3.36</v>
          </cell>
        </row>
        <row r="128">
          <cell r="B128" t="str">
            <v xml:space="preserve">portão de entrada </v>
          </cell>
          <cell r="C128">
            <v>1.5</v>
          </cell>
          <cell r="D128">
            <v>2.1</v>
          </cell>
          <cell r="E128">
            <v>3.15</v>
          </cell>
        </row>
        <row r="130">
          <cell r="A130" t="str">
            <v>06.02</v>
          </cell>
          <cell r="B130" t="str">
            <v>GRADE DE FERRO EM BARRA CHATA, INCLUSIVE CHUMBAMENTO</v>
          </cell>
          <cell r="C130">
            <v>6.26</v>
          </cell>
          <cell r="D130" t="str">
            <v>M2</v>
          </cell>
        </row>
        <row r="131">
          <cell r="B131" t="str">
            <v xml:space="preserve">DIMENSÕES </v>
          </cell>
          <cell r="C131" t="str">
            <v>comprimento (m)</v>
          </cell>
          <cell r="D131" t="str">
            <v>altura (m)</v>
          </cell>
          <cell r="E131" t="str">
            <v>quantidade (un)</v>
          </cell>
          <cell r="F131" t="str">
            <v>área (m²)</v>
          </cell>
        </row>
        <row r="132">
          <cell r="B132" t="str">
            <v>J01</v>
          </cell>
          <cell r="C132">
            <v>1.25</v>
          </cell>
          <cell r="D132">
            <v>1.2000000000000002</v>
          </cell>
          <cell r="E132">
            <v>3</v>
          </cell>
          <cell r="F132">
            <v>4.5</v>
          </cell>
        </row>
        <row r="133">
          <cell r="B133" t="str">
            <v>comprimento: comprimento original (1,15m) + sobra (0,10m)</v>
          </cell>
        </row>
        <row r="134">
          <cell r="B134" t="str">
            <v>altura: altura original (1,10m) + sobra (0,10m)</v>
          </cell>
        </row>
        <row r="135">
          <cell r="B135" t="str">
            <v>B01</v>
          </cell>
          <cell r="C135">
            <v>1.1000000000000001</v>
          </cell>
          <cell r="D135">
            <v>0.79999999999999993</v>
          </cell>
          <cell r="E135">
            <v>2</v>
          </cell>
          <cell r="F135">
            <v>1.76</v>
          </cell>
        </row>
        <row r="136">
          <cell r="B136" t="str">
            <v>comprimento: comprimento original (1,00m) + sobra (0,10m)</v>
          </cell>
        </row>
        <row r="137">
          <cell r="B137" t="str">
            <v>altura: altura original (0,7m) + sobra (0,10m)</v>
          </cell>
        </row>
        <row r="139">
          <cell r="A139" t="str">
            <v>06.03</v>
          </cell>
          <cell r="B139" t="str">
            <v>PINTURA COM TINTA ESMALTE SINTÉTICO SUVINIL, CORAL OU METALATEX A DUAS DEMÃOS, INCLUSIVE FUNDO ANTI CORROSIVO A UMA DEMÃO, EM METAL</v>
          </cell>
          <cell r="C139">
            <v>12.77</v>
          </cell>
          <cell r="D139" t="str">
            <v>M2</v>
          </cell>
        </row>
        <row r="140">
          <cell r="B140" t="str">
            <v>idem item 06.01</v>
          </cell>
          <cell r="C140">
            <v>6.51</v>
          </cell>
        </row>
        <row r="141">
          <cell r="B141" t="str">
            <v>idem item 06.02</v>
          </cell>
          <cell r="C141">
            <v>6.26</v>
          </cell>
        </row>
        <row r="143">
          <cell r="A143" t="e">
            <v>#REF!</v>
          </cell>
          <cell r="B143" t="e">
            <v>#REF!</v>
          </cell>
          <cell r="C143">
            <v>6.18</v>
          </cell>
          <cell r="D143" t="e">
            <v>#REF!</v>
          </cell>
        </row>
        <row r="144">
          <cell r="B144" t="str">
            <v xml:space="preserve">DIMENSÕES </v>
          </cell>
          <cell r="C144" t="str">
            <v>comprimento (m)</v>
          </cell>
          <cell r="D144" t="str">
            <v>altura (m)</v>
          </cell>
          <cell r="E144" t="str">
            <v>quatidade (um)</v>
          </cell>
          <cell r="F144" t="str">
            <v>área (m²)</v>
          </cell>
        </row>
        <row r="145">
          <cell r="B145" t="str">
            <v>janelas posteriores</v>
          </cell>
          <cell r="C145">
            <v>1.1499999999999999</v>
          </cell>
          <cell r="D145">
            <v>1.1000000000000001</v>
          </cell>
          <cell r="E145">
            <v>3</v>
          </cell>
          <cell r="F145">
            <v>3.8</v>
          </cell>
        </row>
        <row r="146">
          <cell r="B146" t="str">
            <v>bascula PNE</v>
          </cell>
          <cell r="C146">
            <v>1</v>
          </cell>
          <cell r="D146">
            <v>0.7</v>
          </cell>
          <cell r="E146">
            <v>1</v>
          </cell>
          <cell r="F146">
            <v>0.7</v>
          </cell>
        </row>
        <row r="147">
          <cell r="B147" t="str">
            <v>porta PNE</v>
          </cell>
          <cell r="C147">
            <v>0.8</v>
          </cell>
          <cell r="D147">
            <v>2.1</v>
          </cell>
          <cell r="E147">
            <v>1</v>
          </cell>
          <cell r="F147">
            <v>1.68</v>
          </cell>
        </row>
        <row r="149">
          <cell r="A149" t="str">
            <v>06.04</v>
          </cell>
          <cell r="B149" t="str">
            <v>JANELA DE CORRER PARA VIDRO EM ALUMÍNIO ANODIZADO COR NATURAL, LINHA 25, COMPLETA, INCL. PUXADOR COM TRANCA, ALIZAR, CAIXILHO E CONTRAMARCO, EXCLUSIVE VIDRO</v>
          </cell>
          <cell r="C149">
            <v>3.8</v>
          </cell>
          <cell r="D149" t="str">
            <v>M2</v>
          </cell>
        </row>
        <row r="150">
          <cell r="B150" t="str">
            <v xml:space="preserve">DIMENSÕES </v>
          </cell>
          <cell r="C150" t="str">
            <v>comprimento (m)</v>
          </cell>
          <cell r="D150" t="str">
            <v>altura (m)</v>
          </cell>
          <cell r="E150" t="str">
            <v>quatidade (um)</v>
          </cell>
        </row>
        <row r="151">
          <cell r="B151" t="str">
            <v>janelas posteriores</v>
          </cell>
          <cell r="C151">
            <v>1.1499999999999999</v>
          </cell>
          <cell r="D151">
            <v>1.1000000000000001</v>
          </cell>
          <cell r="E151">
            <v>3</v>
          </cell>
        </row>
        <row r="153">
          <cell r="A153" t="str">
            <v>06.05</v>
          </cell>
          <cell r="B153" t="str">
            <v>BÁSCULA PARA VIDRO EM ALUMÍNIO ANODIZADO COR NATURAL, LINHA 25, COMPLETA, COM TRANCA, CAIXILHO, ALIZAR E CONTRAMARCO, EXCLUSIVE VIDRO</v>
          </cell>
          <cell r="C153">
            <v>0.12</v>
          </cell>
          <cell r="D153" t="str">
            <v>M2</v>
          </cell>
        </row>
        <row r="154">
          <cell r="B154" t="str">
            <v xml:space="preserve">DIMENSÕES </v>
          </cell>
          <cell r="C154" t="str">
            <v>comprimento (m)</v>
          </cell>
          <cell r="D154" t="str">
            <v>altura (m)</v>
          </cell>
          <cell r="E154" t="str">
            <v>total</v>
          </cell>
        </row>
        <row r="155">
          <cell r="B155" t="str">
            <v>janela PNE</v>
          </cell>
          <cell r="C155">
            <v>0.7</v>
          </cell>
          <cell r="D155">
            <v>0.5</v>
          </cell>
          <cell r="E155">
            <v>0.35</v>
          </cell>
        </row>
        <row r="157">
          <cell r="A157" t="str">
            <v>06.06</v>
          </cell>
          <cell r="B157" t="str">
            <v>VIDRO PLANO TRANSPARENTE LISO, COM 4 MM DE ESPESSURA</v>
          </cell>
          <cell r="C157">
            <v>3.92</v>
          </cell>
          <cell r="D157" t="str">
            <v>M2</v>
          </cell>
        </row>
        <row r="158">
          <cell r="B158" t="str">
            <v>DIMENSÕES</v>
          </cell>
          <cell r="C158" t="str">
            <v>área (m²)</v>
          </cell>
        </row>
        <row r="159">
          <cell r="B159" t="str">
            <v>janelas (idem item 06.04)</v>
          </cell>
          <cell r="C159">
            <v>3.8</v>
          </cell>
        </row>
        <row r="160">
          <cell r="B160" t="str">
            <v>básculas (idem item 06.05)</v>
          </cell>
          <cell r="C160">
            <v>0.12</v>
          </cell>
        </row>
        <row r="162">
          <cell r="A162" t="str">
            <v>06.07</v>
          </cell>
          <cell r="B162" t="str">
            <v>PINTURA COM TINTA ESMALTE SINTÉTICO, MARCAS DE REFERÊNCIA SUVINIL, CORAL OU METALATEX, INCLUSIVE FUNDO BRANCONIVELADOR, EM MADEIRA, A DUAS DEMÃOS</v>
          </cell>
          <cell r="C162">
            <v>8.61</v>
          </cell>
          <cell r="D162" t="str">
            <v>M2</v>
          </cell>
        </row>
        <row r="163">
          <cell r="B163" t="str">
            <v xml:space="preserve">DIMENSÕES </v>
          </cell>
          <cell r="C163" t="str">
            <v>comprimento (m)</v>
          </cell>
          <cell r="D163" t="str">
            <v>altura (m)</v>
          </cell>
          <cell r="E163" t="str">
            <v>quatidade (um)</v>
          </cell>
          <cell r="F163" t="str">
            <v>área (m²)</v>
          </cell>
        </row>
        <row r="164">
          <cell r="B164" t="str">
            <v>P1</v>
          </cell>
          <cell r="C164">
            <v>0.8</v>
          </cell>
          <cell r="D164">
            <v>2.1</v>
          </cell>
          <cell r="E164">
            <v>4</v>
          </cell>
          <cell r="F164">
            <v>6.72</v>
          </cell>
        </row>
        <row r="165">
          <cell r="B165" t="str">
            <v xml:space="preserve">P2 </v>
          </cell>
          <cell r="C165">
            <v>0.9</v>
          </cell>
          <cell r="D165">
            <v>2.1</v>
          </cell>
          <cell r="E165">
            <v>1</v>
          </cell>
          <cell r="F165">
            <v>1.89</v>
          </cell>
        </row>
        <row r="166">
          <cell r="B166" t="str">
            <v>obs: P1 corresponde as portas do local 01, 04, 05, 06.</v>
          </cell>
        </row>
        <row r="167">
          <cell r="B167" t="str">
            <v>obs: P2 corresponde a porta do banheiro</v>
          </cell>
        </row>
        <row r="169">
          <cell r="A169" t="str">
            <v>06.08</v>
          </cell>
          <cell r="B169" t="str">
            <v>KIT DE PORTA DE MADEIRA PARA PINTURA, SEMI-OCA (LEVE OU MÉDIA), PADRÃO MÉDIO, 90X210CM, ESPESSURA DE 3,5CM, ITENS INCLUSOS: DOBRADIÇAS, MONTAGEM E INSTALAÇÃO DO BATENTE, FECHADURA COM EXECUÇÃO DO FURO - FORNECIMENTO E INSTALAÇÃO. AF_08/2015</v>
          </cell>
          <cell r="C169">
            <v>1</v>
          </cell>
          <cell r="D169" t="str">
            <v>UN</v>
          </cell>
        </row>
        <row r="170">
          <cell r="B170" t="str">
            <v>obs: porta para substituir a existente no banheiro</v>
          </cell>
        </row>
        <row r="172">
          <cell r="A172">
            <v>7</v>
          </cell>
          <cell r="B172" t="str">
            <v>ALVENARIA</v>
          </cell>
        </row>
        <row r="173">
          <cell r="A173" t="str">
            <v>07.01</v>
          </cell>
          <cell r="B173" t="str">
            <v>ALVENARIA DE BLOCOS CERÂMICOS 10 FUROS 10X20X20CM, ASSENTADOS C/ARGAMASSA DE CIMENTO, CAL HIDRATADA CH1 E AREIA TRAÇO 1:0,5:8, ESP. DAS JUNTAS 12MM E ESP. DAS PAREDES S/REVESTIMENTO, 10CM (BLOCO COMPRADO NA FÁBRICA, POSTO OBRA)</v>
          </cell>
          <cell r="C173">
            <v>0.35</v>
          </cell>
          <cell r="D173" t="str">
            <v>M2</v>
          </cell>
        </row>
        <row r="174">
          <cell r="B174" t="str">
            <v>obs: alvenaria destinada ao fechamento da báscula existente (PNE), devido a baixa altura.</v>
          </cell>
        </row>
        <row r="176">
          <cell r="A176">
            <v>8</v>
          </cell>
          <cell r="B176" t="str">
            <v>APARELHOS HIDROSSANITÁRIOS</v>
          </cell>
        </row>
        <row r="177">
          <cell r="A177" t="str">
            <v>08.01</v>
          </cell>
          <cell r="B177" t="str">
            <v xml:space="preserve">BACIA SIFONADA DE LOUÇA BRANCA PARA PORTADORES DE NECESSIDADES ESPECIAIS, VOGUE PLUS CONFORTO - LINHA CONFORTO, MOD P51, INCL. ASSENTO COM ABERTURA FRONTAL, REF.AP52,MARCA DE REF. DECA OU EQUIVALENTE </v>
          </cell>
          <cell r="C177">
            <v>1</v>
          </cell>
          <cell r="D177" t="str">
            <v>UNID</v>
          </cell>
        </row>
        <row r="178">
          <cell r="B178" t="str">
            <v>obs: 1 unidade para o banheiro</v>
          </cell>
        </row>
        <row r="180">
          <cell r="A180" t="str">
            <v>08.02</v>
          </cell>
          <cell r="B180" t="str">
            <v>CHUVEIRO ELÉTRICO TIPO DUCHA LORENZET OU CORONA</v>
          </cell>
          <cell r="C180">
            <v>1</v>
          </cell>
          <cell r="D180" t="str">
            <v>UNID</v>
          </cell>
        </row>
        <row r="181">
          <cell r="B181" t="str">
            <v>obs: 1 unidade para o banheiro</v>
          </cell>
        </row>
        <row r="183">
          <cell r="A183" t="str">
            <v>08.04</v>
          </cell>
          <cell r="B183" t="str">
            <v>TORNEIRA PRESSÃO CROMADA DIÂM. 1/2" PARA LAVATÓRIO, MARCAS DE REFERÊNCIA FABRIMAR, DECA OU DOCOL</v>
          </cell>
          <cell r="C183">
            <v>3</v>
          </cell>
          <cell r="D183" t="str">
            <v>UNID</v>
          </cell>
        </row>
        <row r="184">
          <cell r="B184" t="str">
            <v>obs: 1 unidade para o banheiro</v>
          </cell>
        </row>
        <row r="186">
          <cell r="A186" t="str">
            <v>08.05</v>
          </cell>
          <cell r="B186" t="str">
            <v>TORNEIRA PRESSÃO CROMADA DIAM. 1/2" PARA PIA, MARCAS DE REFERÊNCIA FABRIMAR, DECA OU DOCOL</v>
          </cell>
          <cell r="C186">
            <v>1</v>
          </cell>
          <cell r="D186" t="str">
            <v>UNID</v>
          </cell>
        </row>
        <row r="187">
          <cell r="B187" t="str">
            <v>obs: 1 unidade para lavatórios em louça</v>
          </cell>
        </row>
        <row r="189">
          <cell r="A189" t="str">
            <v>08.07</v>
          </cell>
          <cell r="B189" t="str">
            <v>PONTO DE ÁGUA FRIA</v>
          </cell>
          <cell r="C189">
            <v>2</v>
          </cell>
          <cell r="D189" t="str">
            <v>UNID</v>
          </cell>
        </row>
        <row r="190">
          <cell r="B190" t="str">
            <v xml:space="preserve">obs: 1 unidade para pia da copa, e </v>
          </cell>
        </row>
        <row r="192">
          <cell r="A192" t="str">
            <v>08.09</v>
          </cell>
          <cell r="B192" t="str">
            <v>RALO SIFONADO EM PVC 100X100MM, COM GRELHA PVC</v>
          </cell>
          <cell r="C192">
            <v>1</v>
          </cell>
          <cell r="D192" t="str">
            <v>UNID</v>
          </cell>
        </row>
        <row r="193">
          <cell r="B193">
            <v>2</v>
          </cell>
        </row>
        <row r="195">
          <cell r="A195" t="str">
            <v>08.10</v>
          </cell>
          <cell r="B195" t="str">
            <v>PAPELEIRA DE PAREDE EM METAL CROMADO SEM TAMPA, INCLUSO FIXAÇÃO. AF_10/2016</v>
          </cell>
          <cell r="C195">
            <v>1</v>
          </cell>
          <cell r="D195" t="str">
            <v>UNID</v>
          </cell>
        </row>
        <row r="197">
          <cell r="A197">
            <v>9</v>
          </cell>
          <cell r="B197" t="str">
            <v>PONTOS ELÉTRICOS</v>
          </cell>
        </row>
        <row r="198">
          <cell r="A198" t="str">
            <v>09.01</v>
          </cell>
          <cell r="B198" t="str">
            <v>TOMADA PADRÃO BRASILEIRO LINHA BRANCA, NBR 14136 3 POLOS 10A/250V, COM PLACA 4X2"</v>
          </cell>
          <cell r="C198">
            <v>6</v>
          </cell>
          <cell r="D198" t="str">
            <v>UNID</v>
          </cell>
        </row>
        <row r="199">
          <cell r="C199" t="str">
            <v>unidades</v>
          </cell>
        </row>
        <row r="200">
          <cell r="B200" t="str">
            <v>local 2</v>
          </cell>
          <cell r="C200">
            <v>2</v>
          </cell>
        </row>
        <row r="201">
          <cell r="B201" t="str">
            <v xml:space="preserve">local 4 </v>
          </cell>
          <cell r="C201">
            <v>1</v>
          </cell>
        </row>
        <row r="202">
          <cell r="B202" t="str">
            <v>local 5</v>
          </cell>
          <cell r="C202">
            <v>1</v>
          </cell>
        </row>
        <row r="203">
          <cell r="B203" t="str">
            <v xml:space="preserve">local 6 </v>
          </cell>
          <cell r="C203">
            <v>2</v>
          </cell>
        </row>
        <row r="204">
          <cell r="B204" t="str">
            <v>obs: quantidade definida a partir de levantamento em local, substituindo as existentes devido ao estado que se encontram.</v>
          </cell>
        </row>
        <row r="206">
          <cell r="A206" t="str">
            <v>09.02</v>
          </cell>
          <cell r="B206" t="str">
            <v>INTERRUPTOR DE UMA TECLA SIMPLES 10A/250V E UMA TOMADA 2 POLOS 10A/250V, PADRÃO BRASILEIRO, NBR 14136, LINHA BRANCA, COM PLACA 4X2"</v>
          </cell>
          <cell r="C206">
            <v>6</v>
          </cell>
          <cell r="D206" t="str">
            <v>UNID</v>
          </cell>
        </row>
        <row r="207">
          <cell r="C207" t="str">
            <v>unidades</v>
          </cell>
        </row>
        <row r="208">
          <cell r="B208" t="str">
            <v>local 1</v>
          </cell>
          <cell r="C208">
            <v>1</v>
          </cell>
        </row>
        <row r="209">
          <cell r="B209" t="str">
            <v>local 2</v>
          </cell>
          <cell r="C209">
            <v>1</v>
          </cell>
        </row>
        <row r="210">
          <cell r="B210" t="str">
            <v>local 3</v>
          </cell>
          <cell r="C210">
            <v>1</v>
          </cell>
        </row>
        <row r="211">
          <cell r="B211" t="str">
            <v xml:space="preserve">local 4 </v>
          </cell>
          <cell r="C211">
            <v>1</v>
          </cell>
        </row>
        <row r="212">
          <cell r="B212" t="str">
            <v>local 5</v>
          </cell>
          <cell r="C212">
            <v>1</v>
          </cell>
        </row>
        <row r="213">
          <cell r="B213" t="str">
            <v xml:space="preserve">local 6 </v>
          </cell>
          <cell r="C213">
            <v>1</v>
          </cell>
        </row>
        <row r="214">
          <cell r="B214" t="str">
            <v>obs: quantidade definida a partir de levantamento em local, substituindo as existentes devido ao estado que se encontram.</v>
          </cell>
        </row>
        <row r="216">
          <cell r="A216" t="str">
            <v>09.03</v>
          </cell>
          <cell r="B216" t="str">
            <v>ESPELHO PARA CAIXA ESTAMPADA 4 X 2"</v>
          </cell>
          <cell r="C216">
            <v>2</v>
          </cell>
          <cell r="D216" t="str">
            <v>UNID</v>
          </cell>
        </row>
        <row r="217">
          <cell r="C217" t="str">
            <v>unidades</v>
          </cell>
        </row>
        <row r="218">
          <cell r="B218" t="str">
            <v>local 4</v>
          </cell>
          <cell r="C218">
            <v>2</v>
          </cell>
        </row>
        <row r="219">
          <cell r="B219" t="str">
            <v>obs: quantidade definida a partir de levantamento em local, substituindo as existentes devido ao estado que se encontram.</v>
          </cell>
        </row>
        <row r="221">
          <cell r="A221">
            <v>10</v>
          </cell>
          <cell r="B221" t="str">
            <v>LIMPEZA</v>
          </cell>
        </row>
        <row r="223">
          <cell r="A223" t="str">
            <v>10.01</v>
          </cell>
          <cell r="B223" t="str">
            <v>LIMPEZA FINAL DA OBRA</v>
          </cell>
          <cell r="C223">
            <v>48.44</v>
          </cell>
          <cell r="D223" t="str">
            <v>M2</v>
          </cell>
        </row>
        <row r="224">
          <cell r="B224" t="str">
            <v>DIMENSÕES (de acordo com projeto)</v>
          </cell>
          <cell r="C224" t="str">
            <v>comprimento (m)</v>
          </cell>
          <cell r="D224" t="str">
            <v>largura (m)</v>
          </cell>
        </row>
        <row r="225">
          <cell r="C225">
            <v>8.65</v>
          </cell>
          <cell r="D225">
            <v>5.6</v>
          </cell>
        </row>
        <row r="232">
          <cell r="C232" t="str">
            <v>Alex Nali Ferreira</v>
          </cell>
        </row>
        <row r="233">
          <cell r="C233" t="str">
            <v>Engenheiro Civil</v>
          </cell>
        </row>
        <row r="234">
          <cell r="C234" t="str">
            <v>CREA-ES 039390/D</v>
          </cell>
        </row>
      </sheetData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ILHA"/>
      <sheetName val="CALCULO RE-BAR"/>
      <sheetName val="COMPOSIÇÃO"/>
      <sheetName val="tab_iopes_2017_09_servicos"/>
      <sheetName val="BDI"/>
      <sheetName val="ENCARGOS SOCIAIS"/>
    </sheetNames>
    <sheetDataSet>
      <sheetData sheetId="0">
        <row r="6">
          <cell r="B6">
            <v>1.1903999999999999</v>
          </cell>
        </row>
        <row r="7">
          <cell r="B7">
            <v>0.25</v>
          </cell>
        </row>
      </sheetData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4" tint="0.39997558519241921"/>
    <pageSetUpPr fitToPage="1"/>
  </sheetPr>
  <dimension ref="A1:J82"/>
  <sheetViews>
    <sheetView tabSelected="1" view="pageBreakPreview" zoomScaleNormal="100" zoomScaleSheetLayoutView="100" workbookViewId="0">
      <selection activeCell="A7" sqref="A7:J7"/>
    </sheetView>
  </sheetViews>
  <sheetFormatPr defaultRowHeight="12.75" x14ac:dyDescent="0.2"/>
  <cols>
    <col min="1" max="1" width="5.5703125" style="8" bestFit="1" customWidth="1"/>
    <col min="2" max="2" width="13.85546875" style="8" bestFit="1" customWidth="1"/>
    <col min="3" max="3" width="8.42578125" style="8" bestFit="1" customWidth="1"/>
    <col min="4" max="4" width="70.140625" style="8" customWidth="1"/>
    <col min="5" max="5" width="5.7109375" style="8" customWidth="1"/>
    <col min="6" max="6" width="8.7109375" style="8" bestFit="1" customWidth="1"/>
    <col min="7" max="8" width="13.28515625" style="8" customWidth="1"/>
    <col min="9" max="10" width="13.28515625" style="24" customWidth="1"/>
    <col min="11" max="16384" width="9.140625" style="8"/>
  </cols>
  <sheetData>
    <row r="1" spans="1:10" ht="12.75" customHeight="1" x14ac:dyDescent="0.2">
      <c r="A1" s="50" t="s">
        <v>0</v>
      </c>
      <c r="B1" s="51"/>
      <c r="C1" s="51"/>
      <c r="D1" s="51"/>
      <c r="E1" s="51"/>
      <c r="F1" s="51"/>
      <c r="G1" s="51"/>
      <c r="H1" s="52"/>
      <c r="I1" s="53"/>
      <c r="J1" s="54"/>
    </row>
    <row r="2" spans="1:10" ht="13.5" customHeight="1" thickBot="1" x14ac:dyDescent="0.25">
      <c r="A2" s="55"/>
      <c r="B2" s="56"/>
      <c r="C2" s="56"/>
      <c r="D2" s="56"/>
      <c r="E2" s="56"/>
      <c r="F2" s="56"/>
      <c r="G2" s="56"/>
      <c r="H2" s="57"/>
      <c r="I2" s="58"/>
      <c r="J2" s="59"/>
    </row>
    <row r="3" spans="1:10" ht="15" x14ac:dyDescent="0.2">
      <c r="A3" s="60" t="s">
        <v>1</v>
      </c>
      <c r="B3" s="61"/>
      <c r="C3" s="61"/>
      <c r="D3" s="61"/>
      <c r="E3" s="61"/>
      <c r="F3" s="61"/>
      <c r="G3" s="61"/>
      <c r="H3" s="62"/>
      <c r="I3" s="58"/>
      <c r="J3" s="59"/>
    </row>
    <row r="4" spans="1:10" ht="15" x14ac:dyDescent="0.2">
      <c r="A4" s="60" t="s">
        <v>2</v>
      </c>
      <c r="B4" s="61"/>
      <c r="C4" s="61"/>
      <c r="D4" s="61"/>
      <c r="E4" s="61"/>
      <c r="F4" s="61"/>
      <c r="G4" s="61"/>
      <c r="H4" s="62"/>
      <c r="I4" s="58"/>
      <c r="J4" s="59"/>
    </row>
    <row r="5" spans="1:10" ht="15" x14ac:dyDescent="0.2">
      <c r="A5" s="60" t="s">
        <v>3</v>
      </c>
      <c r="B5" s="61"/>
      <c r="C5" s="61"/>
      <c r="D5" s="61"/>
      <c r="E5" s="61"/>
      <c r="F5" s="61"/>
      <c r="G5" s="61"/>
      <c r="H5" s="62"/>
      <c r="I5" s="58"/>
      <c r="J5" s="59"/>
    </row>
    <row r="6" spans="1:10" ht="13.5" thickBot="1" x14ac:dyDescent="0.25">
      <c r="A6" s="63"/>
      <c r="B6" s="64"/>
      <c r="C6" s="65"/>
      <c r="D6" s="66"/>
      <c r="E6" s="66"/>
      <c r="F6" s="66"/>
      <c r="G6" s="66"/>
      <c r="H6" s="67"/>
      <c r="I6" s="58"/>
      <c r="J6" s="59"/>
    </row>
    <row r="7" spans="1:10" ht="16.5" thickBot="1" x14ac:dyDescent="0.25">
      <c r="A7" s="68" t="s">
        <v>4</v>
      </c>
      <c r="B7" s="69"/>
      <c r="C7" s="69"/>
      <c r="D7" s="69"/>
      <c r="E7" s="69"/>
      <c r="F7" s="69"/>
      <c r="G7" s="69"/>
      <c r="H7" s="69"/>
      <c r="I7" s="69"/>
      <c r="J7" s="70"/>
    </row>
    <row r="8" spans="1:10" x14ac:dyDescent="0.2">
      <c r="A8" s="71"/>
      <c r="B8" s="72"/>
      <c r="C8" s="72"/>
      <c r="D8" s="72"/>
      <c r="E8" s="72"/>
      <c r="F8" s="72"/>
      <c r="G8" s="72"/>
      <c r="H8" s="72"/>
      <c r="I8" s="72"/>
      <c r="J8" s="72"/>
    </row>
    <row r="9" spans="1:10" x14ac:dyDescent="0.2">
      <c r="A9" s="73" t="s">
        <v>5</v>
      </c>
      <c r="B9" s="74"/>
      <c r="C9" s="75" t="s">
        <v>6</v>
      </c>
      <c r="D9" s="75"/>
      <c r="E9" s="75"/>
      <c r="F9" s="75"/>
      <c r="G9" s="75"/>
      <c r="H9" s="75"/>
      <c r="I9" s="75"/>
      <c r="J9" s="75"/>
    </row>
    <row r="10" spans="1:10" x14ac:dyDescent="0.2">
      <c r="A10" s="73" t="s">
        <v>7</v>
      </c>
      <c r="B10" s="74"/>
      <c r="C10" s="75" t="s">
        <v>8</v>
      </c>
      <c r="D10" s="75"/>
      <c r="E10" s="75"/>
      <c r="F10" s="75"/>
      <c r="G10" s="75"/>
      <c r="H10" s="75"/>
      <c r="I10" s="75"/>
      <c r="J10" s="75"/>
    </row>
    <row r="11" spans="1:10" x14ac:dyDescent="0.2">
      <c r="A11" s="73" t="s">
        <v>9</v>
      </c>
      <c r="B11" s="74"/>
      <c r="C11" s="76" t="s">
        <v>10</v>
      </c>
      <c r="D11" s="76"/>
      <c r="E11" s="76"/>
      <c r="F11" s="76"/>
      <c r="G11" s="76"/>
      <c r="H11" s="76"/>
      <c r="I11" s="76"/>
      <c r="J11" s="76"/>
    </row>
    <row r="12" spans="1:10" x14ac:dyDescent="0.2">
      <c r="A12" s="73" t="s">
        <v>11</v>
      </c>
      <c r="B12" s="74"/>
      <c r="C12" s="77" t="s">
        <v>12</v>
      </c>
      <c r="D12" s="77"/>
      <c r="E12" s="77"/>
      <c r="F12" s="77"/>
      <c r="G12" s="77"/>
      <c r="H12" s="77"/>
      <c r="I12" s="77"/>
      <c r="J12" s="77"/>
    </row>
    <row r="13" spans="1:10" x14ac:dyDescent="0.2">
      <c r="A13" s="73" t="s">
        <v>13</v>
      </c>
      <c r="B13" s="74"/>
      <c r="C13" s="78">
        <v>0.2661</v>
      </c>
      <c r="D13" s="78"/>
      <c r="E13" s="78"/>
      <c r="F13" s="78"/>
      <c r="G13" s="78"/>
      <c r="H13" s="78"/>
      <c r="I13" s="78"/>
      <c r="J13" s="78"/>
    </row>
    <row r="14" spans="1:10" x14ac:dyDescent="0.2">
      <c r="A14" s="73" t="s">
        <v>14</v>
      </c>
      <c r="B14" s="74"/>
      <c r="C14" s="78" t="s">
        <v>15</v>
      </c>
      <c r="D14" s="78"/>
      <c r="E14" s="78"/>
      <c r="F14" s="78"/>
      <c r="G14" s="78"/>
      <c r="H14" s="78"/>
      <c r="I14" s="78"/>
      <c r="J14" s="78"/>
    </row>
    <row r="15" spans="1:10" x14ac:dyDescent="0.2">
      <c r="A15" s="73" t="s">
        <v>16</v>
      </c>
      <c r="B15" s="74"/>
      <c r="C15" s="77" t="s">
        <v>17</v>
      </c>
      <c r="D15" s="77"/>
      <c r="E15" s="77"/>
      <c r="F15" s="77"/>
      <c r="G15" s="77"/>
      <c r="H15" s="77"/>
      <c r="I15" s="77"/>
      <c r="J15" s="77"/>
    </row>
    <row r="16" spans="1:10" ht="13.5" thickBot="1" x14ac:dyDescent="0.25">
      <c r="A16" s="79"/>
      <c r="B16" s="80"/>
      <c r="C16" s="80"/>
      <c r="D16" s="80"/>
      <c r="E16" s="80"/>
      <c r="F16" s="80"/>
      <c r="G16" s="80"/>
      <c r="H16" s="80"/>
      <c r="I16" s="80"/>
      <c r="J16" s="80"/>
    </row>
    <row r="17" spans="1:10" ht="12" customHeight="1" x14ac:dyDescent="0.2">
      <c r="A17" s="2" t="s">
        <v>18</v>
      </c>
      <c r="B17" s="3" t="s">
        <v>19</v>
      </c>
      <c r="C17" s="3" t="s">
        <v>20</v>
      </c>
      <c r="D17" s="4" t="s">
        <v>21</v>
      </c>
      <c r="E17" s="5" t="s">
        <v>22</v>
      </c>
      <c r="F17" s="6"/>
      <c r="G17" s="7"/>
      <c r="H17" s="6"/>
      <c r="I17" s="35" t="s">
        <v>151</v>
      </c>
      <c r="J17" s="36"/>
    </row>
    <row r="18" spans="1:10" ht="12" customHeight="1" x14ac:dyDescent="0.2">
      <c r="A18" s="9"/>
      <c r="B18" s="10"/>
      <c r="C18" s="10"/>
      <c r="D18" s="11"/>
      <c r="E18" s="12" t="s">
        <v>23</v>
      </c>
      <c r="F18" s="13" t="s">
        <v>24</v>
      </c>
      <c r="G18" s="33" t="s">
        <v>152</v>
      </c>
      <c r="H18" s="38" t="s">
        <v>25</v>
      </c>
      <c r="I18" s="25" t="s">
        <v>152</v>
      </c>
      <c r="J18" s="26" t="s">
        <v>25</v>
      </c>
    </row>
    <row r="19" spans="1:10" ht="12" customHeight="1" x14ac:dyDescent="0.2">
      <c r="A19" s="9"/>
      <c r="B19" s="14"/>
      <c r="C19" s="14"/>
      <c r="D19" s="11"/>
      <c r="E19" s="14"/>
      <c r="F19" s="15"/>
      <c r="G19" s="34"/>
      <c r="H19" s="39"/>
      <c r="I19" s="27"/>
      <c r="J19" s="28"/>
    </row>
    <row r="20" spans="1:10" s="48" customFormat="1" x14ac:dyDescent="0.2">
      <c r="A20" s="16">
        <v>1</v>
      </c>
      <c r="B20" s="17"/>
      <c r="C20" s="18"/>
      <c r="D20" s="17" t="s">
        <v>28</v>
      </c>
      <c r="E20" s="17"/>
      <c r="F20" s="18"/>
      <c r="G20" s="19"/>
      <c r="H20" s="37">
        <v>802.43000000000006</v>
      </c>
      <c r="I20" s="29"/>
      <c r="J20" s="30">
        <f>SUM(J21:J22)</f>
        <v>0</v>
      </c>
    </row>
    <row r="21" spans="1:10" x14ac:dyDescent="0.2">
      <c r="A21" s="81" t="s">
        <v>29</v>
      </c>
      <c r="B21" s="82" t="s">
        <v>26</v>
      </c>
      <c r="C21" s="82">
        <v>20305</v>
      </c>
      <c r="D21" s="83" t="s">
        <v>30</v>
      </c>
      <c r="E21" s="82" t="s">
        <v>31</v>
      </c>
      <c r="F21" s="84">
        <v>2.5</v>
      </c>
      <c r="G21" s="85">
        <v>237.93</v>
      </c>
      <c r="H21" s="86">
        <v>594.83000000000004</v>
      </c>
      <c r="I21" s="31"/>
      <c r="J21" s="32">
        <f>IF(I21&gt;G21,"NÃO ATENDE",ROUND(I21*F21,2))</f>
        <v>0</v>
      </c>
    </row>
    <row r="22" spans="1:10" ht="25.5" x14ac:dyDescent="0.2">
      <c r="A22" s="81" t="s">
        <v>32</v>
      </c>
      <c r="B22" s="82" t="s">
        <v>26</v>
      </c>
      <c r="C22" s="82">
        <v>20346</v>
      </c>
      <c r="D22" s="83" t="s">
        <v>33</v>
      </c>
      <c r="E22" s="82" t="s">
        <v>34</v>
      </c>
      <c r="F22" s="84">
        <v>24</v>
      </c>
      <c r="G22" s="85">
        <v>8.65</v>
      </c>
      <c r="H22" s="86">
        <v>207.6</v>
      </c>
      <c r="I22" s="127"/>
      <c r="J22" s="32">
        <f>IF(I22&gt;G22,"NÃO ATENDE",ROUND(I22*F22,2))</f>
        <v>0</v>
      </c>
    </row>
    <row r="23" spans="1:10" s="48" customFormat="1" x14ac:dyDescent="0.2">
      <c r="A23" s="87">
        <v>2</v>
      </c>
      <c r="B23" s="88"/>
      <c r="C23" s="89"/>
      <c r="D23" s="88" t="s">
        <v>35</v>
      </c>
      <c r="E23" s="88"/>
      <c r="F23" s="89"/>
      <c r="G23" s="90"/>
      <c r="H23" s="91">
        <v>2088.79</v>
      </c>
      <c r="I23" s="42"/>
      <c r="J23" s="43">
        <f>SUM(J24:J31)</f>
        <v>0</v>
      </c>
    </row>
    <row r="24" spans="1:10" x14ac:dyDescent="0.2">
      <c r="A24" s="92" t="s">
        <v>36</v>
      </c>
      <c r="B24" s="82" t="s">
        <v>26</v>
      </c>
      <c r="C24" s="82">
        <v>10208</v>
      </c>
      <c r="D24" s="83" t="s">
        <v>37</v>
      </c>
      <c r="E24" s="82" t="s">
        <v>31</v>
      </c>
      <c r="F24" s="84">
        <v>32.92</v>
      </c>
      <c r="G24" s="85">
        <v>8.1199999999999992</v>
      </c>
      <c r="H24" s="86">
        <v>267.31</v>
      </c>
      <c r="I24" s="127"/>
      <c r="J24" s="32">
        <f t="shared" ref="J24:J31" si="0">IF(I24&gt;G24,"NÃO ATENDE",ROUND(I24*F24,2))</f>
        <v>0</v>
      </c>
    </row>
    <row r="25" spans="1:10" ht="25.5" x14ac:dyDescent="0.2">
      <c r="A25" s="92" t="s">
        <v>38</v>
      </c>
      <c r="B25" s="82" t="s">
        <v>27</v>
      </c>
      <c r="C25" s="82">
        <v>97647</v>
      </c>
      <c r="D25" s="83" t="s">
        <v>39</v>
      </c>
      <c r="E25" s="82" t="s">
        <v>31</v>
      </c>
      <c r="F25" s="84">
        <v>70.930000000000007</v>
      </c>
      <c r="G25" s="85">
        <v>7.24</v>
      </c>
      <c r="H25" s="93">
        <v>513.53</v>
      </c>
      <c r="I25" s="127"/>
      <c r="J25" s="32">
        <f t="shared" si="0"/>
        <v>0</v>
      </c>
    </row>
    <row r="26" spans="1:10" x14ac:dyDescent="0.2">
      <c r="A26" s="92" t="s">
        <v>40</v>
      </c>
      <c r="B26" s="82" t="s">
        <v>26</v>
      </c>
      <c r="C26" s="82">
        <v>10202</v>
      </c>
      <c r="D26" s="94" t="s">
        <v>41</v>
      </c>
      <c r="E26" s="82" t="s">
        <v>31</v>
      </c>
      <c r="F26" s="84">
        <v>41.73</v>
      </c>
      <c r="G26" s="85">
        <v>11.36</v>
      </c>
      <c r="H26" s="86">
        <v>474.05</v>
      </c>
      <c r="I26" s="127"/>
      <c r="J26" s="32">
        <f t="shared" si="0"/>
        <v>0</v>
      </c>
    </row>
    <row r="27" spans="1:10" x14ac:dyDescent="0.2">
      <c r="A27" s="92" t="s">
        <v>42</v>
      </c>
      <c r="B27" s="82" t="s">
        <v>26</v>
      </c>
      <c r="C27" s="82">
        <v>10223</v>
      </c>
      <c r="D27" s="94" t="s">
        <v>43</v>
      </c>
      <c r="E27" s="82" t="s">
        <v>44</v>
      </c>
      <c r="F27" s="84">
        <v>2</v>
      </c>
      <c r="G27" s="85">
        <v>16.850000000000001</v>
      </c>
      <c r="H27" s="86">
        <v>33.700000000000003</v>
      </c>
      <c r="I27" s="127"/>
      <c r="J27" s="32">
        <f t="shared" si="0"/>
        <v>0</v>
      </c>
    </row>
    <row r="28" spans="1:10" x14ac:dyDescent="0.2">
      <c r="A28" s="92" t="s">
        <v>45</v>
      </c>
      <c r="B28" s="82" t="s">
        <v>26</v>
      </c>
      <c r="C28" s="82">
        <v>10214</v>
      </c>
      <c r="D28" s="94" t="s">
        <v>46</v>
      </c>
      <c r="E28" s="82" t="s">
        <v>44</v>
      </c>
      <c r="F28" s="84">
        <v>4</v>
      </c>
      <c r="G28" s="85">
        <v>12.98</v>
      </c>
      <c r="H28" s="86">
        <v>51.92</v>
      </c>
      <c r="I28" s="127"/>
      <c r="J28" s="32">
        <f t="shared" si="0"/>
        <v>0</v>
      </c>
    </row>
    <row r="29" spans="1:10" ht="25.5" x14ac:dyDescent="0.2">
      <c r="A29" s="92" t="s">
        <v>47</v>
      </c>
      <c r="B29" s="82" t="s">
        <v>27</v>
      </c>
      <c r="C29" s="82">
        <v>97633</v>
      </c>
      <c r="D29" s="94" t="s">
        <v>48</v>
      </c>
      <c r="E29" s="82" t="s">
        <v>49</v>
      </c>
      <c r="F29" s="84">
        <v>10.35</v>
      </c>
      <c r="G29" s="85">
        <v>19.71</v>
      </c>
      <c r="H29" s="93">
        <v>204</v>
      </c>
      <c r="I29" s="127"/>
      <c r="J29" s="32">
        <f t="shared" si="0"/>
        <v>0</v>
      </c>
    </row>
    <row r="30" spans="1:10" x14ac:dyDescent="0.2">
      <c r="A30" s="92" t="s">
        <v>50</v>
      </c>
      <c r="B30" s="82" t="s">
        <v>26</v>
      </c>
      <c r="C30" s="82">
        <v>10325</v>
      </c>
      <c r="D30" s="94" t="s">
        <v>51</v>
      </c>
      <c r="E30" s="82" t="s">
        <v>49</v>
      </c>
      <c r="F30" s="84">
        <v>22.49</v>
      </c>
      <c r="G30" s="85">
        <v>23.84</v>
      </c>
      <c r="H30" s="93">
        <v>536.16</v>
      </c>
      <c r="I30" s="127"/>
      <c r="J30" s="32">
        <f t="shared" si="0"/>
        <v>0</v>
      </c>
    </row>
    <row r="31" spans="1:10" x14ac:dyDescent="0.2">
      <c r="A31" s="92" t="s">
        <v>52</v>
      </c>
      <c r="B31" s="82" t="s">
        <v>26</v>
      </c>
      <c r="C31" s="82">
        <v>10215</v>
      </c>
      <c r="D31" s="94" t="s">
        <v>53</v>
      </c>
      <c r="E31" s="82" t="s">
        <v>44</v>
      </c>
      <c r="F31" s="84">
        <v>1</v>
      </c>
      <c r="G31" s="85">
        <v>8.1199999999999992</v>
      </c>
      <c r="H31" s="93">
        <v>8.1199999999999992</v>
      </c>
      <c r="I31" s="131"/>
      <c r="J31" s="32">
        <f t="shared" si="0"/>
        <v>0</v>
      </c>
    </row>
    <row r="32" spans="1:10" s="20" customFormat="1" x14ac:dyDescent="0.2">
      <c r="A32" s="95">
        <v>3</v>
      </c>
      <c r="B32" s="89"/>
      <c r="C32" s="89"/>
      <c r="D32" s="96" t="s">
        <v>54</v>
      </c>
      <c r="E32" s="89"/>
      <c r="F32" s="89"/>
      <c r="G32" s="90"/>
      <c r="H32" s="91">
        <v>10280.049999999999</v>
      </c>
      <c r="I32" s="42"/>
      <c r="J32" s="43">
        <f>SUM(J33:J40)</f>
        <v>0</v>
      </c>
    </row>
    <row r="33" spans="1:10" s="21" customFormat="1" ht="38.25" x14ac:dyDescent="0.2">
      <c r="A33" s="97" t="s">
        <v>55</v>
      </c>
      <c r="B33" s="98" t="s">
        <v>27</v>
      </c>
      <c r="C33" s="98">
        <v>87879</v>
      </c>
      <c r="D33" s="99" t="s">
        <v>56</v>
      </c>
      <c r="E33" s="98" t="s">
        <v>31</v>
      </c>
      <c r="F33" s="98">
        <v>76.900000000000006</v>
      </c>
      <c r="G33" s="85">
        <v>7.24</v>
      </c>
      <c r="H33" s="93">
        <v>556.76</v>
      </c>
      <c r="I33" s="126"/>
      <c r="J33" s="32">
        <f t="shared" ref="J33:J40" si="1">IF(I33&gt;G33,"NÃO ATENDE",ROUND(I33*F33,2))</f>
        <v>0</v>
      </c>
    </row>
    <row r="34" spans="1:10" s="20" customFormat="1" ht="25.5" x14ac:dyDescent="0.2">
      <c r="A34" s="97" t="s">
        <v>57</v>
      </c>
      <c r="B34" s="82" t="s">
        <v>26</v>
      </c>
      <c r="C34" s="82">
        <v>110302</v>
      </c>
      <c r="D34" s="100" t="s">
        <v>58</v>
      </c>
      <c r="E34" s="82" t="s">
        <v>31</v>
      </c>
      <c r="F34" s="84">
        <v>33.270000000000003</v>
      </c>
      <c r="G34" s="85">
        <v>54.08</v>
      </c>
      <c r="H34" s="86">
        <v>1799.24</v>
      </c>
      <c r="I34" s="130"/>
      <c r="J34" s="32">
        <f t="shared" si="1"/>
        <v>0</v>
      </c>
    </row>
    <row r="35" spans="1:10" ht="25.5" x14ac:dyDescent="0.2">
      <c r="A35" s="97" t="s">
        <v>59</v>
      </c>
      <c r="B35" s="82" t="s">
        <v>26</v>
      </c>
      <c r="C35" s="82">
        <v>10246</v>
      </c>
      <c r="D35" s="83" t="s">
        <v>60</v>
      </c>
      <c r="E35" s="82" t="s">
        <v>31</v>
      </c>
      <c r="F35" s="84">
        <v>232.64</v>
      </c>
      <c r="G35" s="85">
        <v>3.07</v>
      </c>
      <c r="H35" s="86">
        <v>714.2</v>
      </c>
      <c r="I35" s="127"/>
      <c r="J35" s="32">
        <f t="shared" si="1"/>
        <v>0</v>
      </c>
    </row>
    <row r="36" spans="1:10" ht="38.25" x14ac:dyDescent="0.2">
      <c r="A36" s="97" t="s">
        <v>61</v>
      </c>
      <c r="B36" s="82" t="s">
        <v>26</v>
      </c>
      <c r="C36" s="82">
        <v>190104</v>
      </c>
      <c r="D36" s="100" t="s">
        <v>62</v>
      </c>
      <c r="E36" s="82" t="s">
        <v>31</v>
      </c>
      <c r="F36" s="84">
        <v>173.09</v>
      </c>
      <c r="G36" s="85">
        <v>20.93</v>
      </c>
      <c r="H36" s="93">
        <v>3622.77</v>
      </c>
      <c r="I36" s="127"/>
      <c r="J36" s="32">
        <f t="shared" si="1"/>
        <v>0</v>
      </c>
    </row>
    <row r="37" spans="1:10" ht="38.25" x14ac:dyDescent="0.2">
      <c r="A37" s="97" t="s">
        <v>63</v>
      </c>
      <c r="B37" s="82" t="s">
        <v>26</v>
      </c>
      <c r="C37" s="82">
        <v>190106</v>
      </c>
      <c r="D37" s="100" t="s">
        <v>64</v>
      </c>
      <c r="E37" s="82" t="s">
        <v>31</v>
      </c>
      <c r="F37" s="84">
        <v>59.55</v>
      </c>
      <c r="G37" s="85">
        <v>22.16</v>
      </c>
      <c r="H37" s="93">
        <v>1319.63</v>
      </c>
      <c r="I37" s="127"/>
      <c r="J37" s="32">
        <f t="shared" si="1"/>
        <v>0</v>
      </c>
    </row>
    <row r="38" spans="1:10" x14ac:dyDescent="0.2">
      <c r="A38" s="97" t="s">
        <v>65</v>
      </c>
      <c r="B38" s="82" t="s">
        <v>27</v>
      </c>
      <c r="C38" s="82">
        <v>84084</v>
      </c>
      <c r="D38" s="100" t="s">
        <v>66</v>
      </c>
      <c r="E38" s="82" t="s">
        <v>31</v>
      </c>
      <c r="F38" s="84">
        <v>26.13</v>
      </c>
      <c r="G38" s="85">
        <v>7.24</v>
      </c>
      <c r="H38" s="93">
        <v>189.18</v>
      </c>
      <c r="I38" s="127"/>
      <c r="J38" s="32">
        <f t="shared" si="1"/>
        <v>0</v>
      </c>
    </row>
    <row r="39" spans="1:10" ht="36" customHeight="1" x14ac:dyDescent="0.2">
      <c r="A39" s="97" t="s">
        <v>67</v>
      </c>
      <c r="B39" s="82" t="s">
        <v>27</v>
      </c>
      <c r="C39" s="82">
        <v>87265</v>
      </c>
      <c r="D39" s="100" t="s">
        <v>68</v>
      </c>
      <c r="E39" s="82" t="s">
        <v>31</v>
      </c>
      <c r="F39" s="84">
        <v>29.95</v>
      </c>
      <c r="G39" s="85">
        <v>55.3</v>
      </c>
      <c r="H39" s="93">
        <v>1656.24</v>
      </c>
      <c r="I39" s="127"/>
      <c r="J39" s="32">
        <f t="shared" si="1"/>
        <v>0</v>
      </c>
    </row>
    <row r="40" spans="1:10" ht="38.25" x14ac:dyDescent="0.2">
      <c r="A40" s="97" t="s">
        <v>69</v>
      </c>
      <c r="B40" s="82" t="s">
        <v>26</v>
      </c>
      <c r="C40" s="82">
        <v>120220</v>
      </c>
      <c r="D40" s="100" t="s">
        <v>70</v>
      </c>
      <c r="E40" s="82" t="s">
        <v>49</v>
      </c>
      <c r="F40" s="84">
        <v>6.53</v>
      </c>
      <c r="G40" s="85">
        <v>64.63</v>
      </c>
      <c r="H40" s="93">
        <v>422.03</v>
      </c>
      <c r="I40" s="127"/>
      <c r="J40" s="32">
        <f t="shared" si="1"/>
        <v>0</v>
      </c>
    </row>
    <row r="41" spans="1:10" s="48" customFormat="1" x14ac:dyDescent="0.2">
      <c r="A41" s="101" t="s">
        <v>71</v>
      </c>
      <c r="B41" s="89"/>
      <c r="C41" s="89"/>
      <c r="D41" s="96" t="s">
        <v>72</v>
      </c>
      <c r="E41" s="89"/>
      <c r="F41" s="102"/>
      <c r="G41" s="90"/>
      <c r="H41" s="91">
        <v>5580.7000000000007</v>
      </c>
      <c r="I41" s="42"/>
      <c r="J41" s="43">
        <f>SUM(J42:J45)</f>
        <v>0</v>
      </c>
    </row>
    <row r="42" spans="1:10" ht="38.25" x14ac:dyDescent="0.2">
      <c r="A42" s="103" t="s">
        <v>73</v>
      </c>
      <c r="B42" s="82" t="s">
        <v>26</v>
      </c>
      <c r="C42" s="82">
        <v>130219</v>
      </c>
      <c r="D42" s="100" t="s">
        <v>74</v>
      </c>
      <c r="E42" s="82" t="s">
        <v>31</v>
      </c>
      <c r="F42" s="84">
        <v>41.73</v>
      </c>
      <c r="G42" s="85">
        <v>83.75</v>
      </c>
      <c r="H42" s="93">
        <v>3494.89</v>
      </c>
      <c r="I42" s="127"/>
      <c r="J42" s="32">
        <f t="shared" ref="J42:J45" si="2">IF(I42&gt;G42,"NÃO ATENDE",ROUND(I42*F42,2))</f>
        <v>0</v>
      </c>
    </row>
    <row r="43" spans="1:10" ht="38.25" x14ac:dyDescent="0.2">
      <c r="A43" s="103" t="s">
        <v>75</v>
      </c>
      <c r="B43" s="82" t="s">
        <v>27</v>
      </c>
      <c r="C43" s="82">
        <v>94990</v>
      </c>
      <c r="D43" s="100" t="s">
        <v>76</v>
      </c>
      <c r="E43" s="82" t="s">
        <v>77</v>
      </c>
      <c r="F43" s="84">
        <v>2.61</v>
      </c>
      <c r="G43" s="85">
        <v>613.27</v>
      </c>
      <c r="H43" s="93">
        <v>1600.63</v>
      </c>
      <c r="I43" s="127"/>
      <c r="J43" s="32">
        <f t="shared" si="2"/>
        <v>0</v>
      </c>
    </row>
    <row r="44" spans="1:10" ht="25.5" x14ac:dyDescent="0.2">
      <c r="A44" s="103" t="s">
        <v>78</v>
      </c>
      <c r="B44" s="82" t="s">
        <v>26</v>
      </c>
      <c r="C44" s="82">
        <v>130311</v>
      </c>
      <c r="D44" s="100" t="s">
        <v>79</v>
      </c>
      <c r="E44" s="82" t="s">
        <v>34</v>
      </c>
      <c r="F44" s="84">
        <v>3</v>
      </c>
      <c r="G44" s="85">
        <v>16.39</v>
      </c>
      <c r="H44" s="93">
        <v>49.17</v>
      </c>
      <c r="I44" s="127"/>
      <c r="J44" s="32">
        <f t="shared" si="2"/>
        <v>0</v>
      </c>
    </row>
    <row r="45" spans="1:10" x14ac:dyDescent="0.2">
      <c r="A45" s="103" t="s">
        <v>80</v>
      </c>
      <c r="B45" s="82" t="s">
        <v>26</v>
      </c>
      <c r="C45" s="82">
        <v>130317</v>
      </c>
      <c r="D45" s="100" t="s">
        <v>81</v>
      </c>
      <c r="E45" s="82" t="s">
        <v>34</v>
      </c>
      <c r="F45" s="84">
        <v>5.65</v>
      </c>
      <c r="G45" s="85">
        <v>77.17</v>
      </c>
      <c r="H45" s="93">
        <v>436.01</v>
      </c>
      <c r="I45" s="127"/>
      <c r="J45" s="32">
        <f t="shared" si="2"/>
        <v>0</v>
      </c>
    </row>
    <row r="46" spans="1:10" x14ac:dyDescent="0.2">
      <c r="A46" s="95">
        <v>5</v>
      </c>
      <c r="B46" s="89"/>
      <c r="C46" s="89"/>
      <c r="D46" s="96" t="s">
        <v>82</v>
      </c>
      <c r="E46" s="89"/>
      <c r="F46" s="104"/>
      <c r="G46" s="90"/>
      <c r="H46" s="91">
        <v>8501.09</v>
      </c>
      <c r="I46" s="44"/>
      <c r="J46" s="45">
        <f>SUM(J47:J51)</f>
        <v>0</v>
      </c>
    </row>
    <row r="47" spans="1:10" s="22" customFormat="1" ht="38.25" customHeight="1" x14ac:dyDescent="0.2">
      <c r="A47" s="81" t="s">
        <v>83</v>
      </c>
      <c r="B47" s="82" t="s">
        <v>27</v>
      </c>
      <c r="C47" s="82">
        <v>92543</v>
      </c>
      <c r="D47" s="100" t="s">
        <v>84</v>
      </c>
      <c r="E47" s="98" t="s">
        <v>31</v>
      </c>
      <c r="F47" s="84">
        <v>70.930000000000007</v>
      </c>
      <c r="G47" s="85">
        <v>18.57</v>
      </c>
      <c r="H47" s="93">
        <v>1317.17</v>
      </c>
      <c r="I47" s="129"/>
      <c r="J47" s="32">
        <f t="shared" ref="J47:J51" si="3">IF(I47&gt;G47,"NÃO ATENDE",ROUND(I47*F47,2))</f>
        <v>0</v>
      </c>
    </row>
    <row r="48" spans="1:10" s="21" customFormat="1" ht="25.5" x14ac:dyDescent="0.2">
      <c r="A48" s="81" t="s">
        <v>85</v>
      </c>
      <c r="B48" s="82" t="s">
        <v>26</v>
      </c>
      <c r="C48" s="98">
        <v>90203</v>
      </c>
      <c r="D48" s="99" t="s">
        <v>86</v>
      </c>
      <c r="E48" s="98" t="s">
        <v>31</v>
      </c>
      <c r="F48" s="84">
        <v>70.930000000000007</v>
      </c>
      <c r="G48" s="85">
        <v>62.65</v>
      </c>
      <c r="H48" s="93">
        <v>4443.76</v>
      </c>
      <c r="I48" s="126"/>
      <c r="J48" s="32">
        <f t="shared" si="3"/>
        <v>0</v>
      </c>
    </row>
    <row r="49" spans="1:10" s="21" customFormat="1" ht="38.25" x14ac:dyDescent="0.2">
      <c r="A49" s="81" t="s">
        <v>87</v>
      </c>
      <c r="B49" s="82" t="s">
        <v>27</v>
      </c>
      <c r="C49" s="98">
        <v>100434</v>
      </c>
      <c r="D49" s="99" t="s">
        <v>88</v>
      </c>
      <c r="E49" s="98" t="s">
        <v>34</v>
      </c>
      <c r="F49" s="84">
        <v>17.3</v>
      </c>
      <c r="G49" s="85">
        <v>64.709999999999994</v>
      </c>
      <c r="H49" s="93">
        <v>1119.48</v>
      </c>
      <c r="I49" s="126"/>
      <c r="J49" s="32">
        <f t="shared" si="3"/>
        <v>0</v>
      </c>
    </row>
    <row r="50" spans="1:10" s="21" customFormat="1" ht="27" customHeight="1" x14ac:dyDescent="0.2">
      <c r="A50" s="81" t="s">
        <v>89</v>
      </c>
      <c r="B50" s="82" t="s">
        <v>27</v>
      </c>
      <c r="C50" s="98">
        <v>89578</v>
      </c>
      <c r="D50" s="99" t="s">
        <v>90</v>
      </c>
      <c r="E50" s="98" t="s">
        <v>91</v>
      </c>
      <c r="F50" s="84">
        <v>8</v>
      </c>
      <c r="G50" s="85">
        <v>46.48</v>
      </c>
      <c r="H50" s="93">
        <v>371.84</v>
      </c>
      <c r="I50" s="126"/>
      <c r="J50" s="32">
        <f t="shared" si="3"/>
        <v>0</v>
      </c>
    </row>
    <row r="51" spans="1:10" s="23" customFormat="1" x14ac:dyDescent="0.2">
      <c r="A51" s="97" t="s">
        <v>92</v>
      </c>
      <c r="B51" s="98" t="s">
        <v>93</v>
      </c>
      <c r="C51" s="105" t="s">
        <v>94</v>
      </c>
      <c r="D51" s="99" t="s">
        <v>95</v>
      </c>
      <c r="E51" s="98" t="s">
        <v>44</v>
      </c>
      <c r="F51" s="106">
        <v>4</v>
      </c>
      <c r="G51" s="107">
        <v>312.20999999999998</v>
      </c>
      <c r="H51" s="93">
        <v>1248.8399999999999</v>
      </c>
      <c r="I51" s="126"/>
      <c r="J51" s="32">
        <f t="shared" si="3"/>
        <v>0</v>
      </c>
    </row>
    <row r="52" spans="1:10" s="48" customFormat="1" x14ac:dyDescent="0.2">
      <c r="A52" s="95">
        <v>6</v>
      </c>
      <c r="B52" s="89"/>
      <c r="C52" s="89"/>
      <c r="D52" s="96" t="s">
        <v>96</v>
      </c>
      <c r="E52" s="89"/>
      <c r="F52" s="102"/>
      <c r="G52" s="90"/>
      <c r="H52" s="91">
        <v>5276.6200000000008</v>
      </c>
      <c r="I52" s="42"/>
      <c r="J52" s="43">
        <f>SUM(J53:J60)</f>
        <v>0</v>
      </c>
    </row>
    <row r="53" spans="1:10" ht="35.25" customHeight="1" x14ac:dyDescent="0.2">
      <c r="A53" s="103" t="s">
        <v>97</v>
      </c>
      <c r="B53" s="82" t="s">
        <v>26</v>
      </c>
      <c r="C53" s="82">
        <v>40806</v>
      </c>
      <c r="D53" s="100" t="s">
        <v>98</v>
      </c>
      <c r="E53" s="98" t="s">
        <v>31</v>
      </c>
      <c r="F53" s="84">
        <v>6.51</v>
      </c>
      <c r="G53" s="85">
        <v>21.42</v>
      </c>
      <c r="H53" s="93">
        <v>139.44</v>
      </c>
      <c r="I53" s="127"/>
      <c r="J53" s="32">
        <f t="shared" ref="J53:J60" si="4">IF(I53&gt;G53,"NÃO ATENDE",ROUND(I53*F53,2))</f>
        <v>0</v>
      </c>
    </row>
    <row r="54" spans="1:10" x14ac:dyDescent="0.2">
      <c r="A54" s="103" t="s">
        <v>99</v>
      </c>
      <c r="B54" s="82" t="s">
        <v>26</v>
      </c>
      <c r="C54" s="108">
        <v>71105</v>
      </c>
      <c r="D54" s="100" t="s">
        <v>100</v>
      </c>
      <c r="E54" s="98" t="s">
        <v>31</v>
      </c>
      <c r="F54" s="84">
        <v>6.26</v>
      </c>
      <c r="G54" s="85">
        <v>251.3</v>
      </c>
      <c r="H54" s="93">
        <v>1573.14</v>
      </c>
      <c r="I54" s="127"/>
      <c r="J54" s="32">
        <f t="shared" si="4"/>
        <v>0</v>
      </c>
    </row>
    <row r="55" spans="1:10" ht="35.25" customHeight="1" x14ac:dyDescent="0.2">
      <c r="A55" s="103" t="s">
        <v>101</v>
      </c>
      <c r="B55" s="82" t="s">
        <v>26</v>
      </c>
      <c r="C55" s="109" t="s">
        <v>102</v>
      </c>
      <c r="D55" s="100" t="s">
        <v>103</v>
      </c>
      <c r="E55" s="98" t="s">
        <v>31</v>
      </c>
      <c r="F55" s="84">
        <v>12.77</v>
      </c>
      <c r="G55" s="85">
        <v>19.66</v>
      </c>
      <c r="H55" s="93">
        <v>251.06</v>
      </c>
      <c r="I55" s="127"/>
      <c r="J55" s="32">
        <f t="shared" si="4"/>
        <v>0</v>
      </c>
    </row>
    <row r="56" spans="1:10" ht="38.25" x14ac:dyDescent="0.2">
      <c r="A56" s="103" t="s">
        <v>104</v>
      </c>
      <c r="B56" s="82" t="s">
        <v>26</v>
      </c>
      <c r="C56" s="82">
        <v>71701</v>
      </c>
      <c r="D56" s="100" t="s">
        <v>105</v>
      </c>
      <c r="E56" s="98" t="s">
        <v>31</v>
      </c>
      <c r="F56" s="84">
        <v>3.8</v>
      </c>
      <c r="G56" s="85">
        <v>452.15</v>
      </c>
      <c r="H56" s="93">
        <v>1718.17</v>
      </c>
      <c r="I56" s="127"/>
      <c r="J56" s="32">
        <f t="shared" si="4"/>
        <v>0</v>
      </c>
    </row>
    <row r="57" spans="1:10" ht="38.25" x14ac:dyDescent="0.2">
      <c r="A57" s="103" t="s">
        <v>106</v>
      </c>
      <c r="B57" s="82" t="s">
        <v>26</v>
      </c>
      <c r="C57" s="82">
        <v>71702</v>
      </c>
      <c r="D57" s="100" t="s">
        <v>107</v>
      </c>
      <c r="E57" s="98" t="s">
        <v>31</v>
      </c>
      <c r="F57" s="84">
        <v>0.12</v>
      </c>
      <c r="G57" s="85">
        <v>471.62</v>
      </c>
      <c r="H57" s="93">
        <v>56.59</v>
      </c>
      <c r="I57" s="127"/>
      <c r="J57" s="32">
        <f t="shared" si="4"/>
        <v>0</v>
      </c>
    </row>
    <row r="58" spans="1:10" x14ac:dyDescent="0.2">
      <c r="A58" s="103" t="s">
        <v>108</v>
      </c>
      <c r="B58" s="82" t="s">
        <v>26</v>
      </c>
      <c r="C58" s="82">
        <v>80102</v>
      </c>
      <c r="D58" s="100" t="s">
        <v>109</v>
      </c>
      <c r="E58" s="98" t="s">
        <v>31</v>
      </c>
      <c r="F58" s="84">
        <v>3.92</v>
      </c>
      <c r="G58" s="85">
        <v>121.82</v>
      </c>
      <c r="H58" s="93">
        <v>477.53</v>
      </c>
      <c r="I58" s="127"/>
      <c r="J58" s="32">
        <f t="shared" si="4"/>
        <v>0</v>
      </c>
    </row>
    <row r="59" spans="1:10" ht="38.25" x14ac:dyDescent="0.2">
      <c r="A59" s="103" t="s">
        <v>110</v>
      </c>
      <c r="B59" s="82" t="s">
        <v>26</v>
      </c>
      <c r="C59" s="82">
        <v>190302</v>
      </c>
      <c r="D59" s="100" t="s">
        <v>111</v>
      </c>
      <c r="E59" s="98" t="s">
        <v>31</v>
      </c>
      <c r="F59" s="84">
        <v>8.61</v>
      </c>
      <c r="G59" s="85">
        <v>22.9</v>
      </c>
      <c r="H59" s="93">
        <v>197.17</v>
      </c>
      <c r="I59" s="127"/>
      <c r="J59" s="32">
        <f t="shared" si="4"/>
        <v>0</v>
      </c>
    </row>
    <row r="60" spans="1:10" ht="51" x14ac:dyDescent="0.2">
      <c r="A60" s="103" t="s">
        <v>112</v>
      </c>
      <c r="B60" s="82" t="s">
        <v>27</v>
      </c>
      <c r="C60" s="82">
        <v>90844</v>
      </c>
      <c r="D60" s="100" t="s">
        <v>113</v>
      </c>
      <c r="E60" s="98" t="s">
        <v>114</v>
      </c>
      <c r="F60" s="84">
        <v>1</v>
      </c>
      <c r="G60" s="85">
        <v>863.52</v>
      </c>
      <c r="H60" s="93">
        <v>863.52</v>
      </c>
      <c r="I60" s="127"/>
      <c r="J60" s="32">
        <f t="shared" si="4"/>
        <v>0</v>
      </c>
    </row>
    <row r="61" spans="1:10" s="48" customFormat="1" x14ac:dyDescent="0.2">
      <c r="A61" s="95">
        <v>7</v>
      </c>
      <c r="B61" s="89"/>
      <c r="C61" s="89"/>
      <c r="D61" s="96" t="s">
        <v>115</v>
      </c>
      <c r="E61" s="89"/>
      <c r="F61" s="102"/>
      <c r="G61" s="90"/>
      <c r="H61" s="91">
        <v>18.14</v>
      </c>
      <c r="I61" s="42"/>
      <c r="J61" s="43">
        <f>SUM(J62)</f>
        <v>0</v>
      </c>
    </row>
    <row r="62" spans="1:10" ht="51" x14ac:dyDescent="0.2">
      <c r="A62" s="103" t="s">
        <v>116</v>
      </c>
      <c r="B62" s="82" t="s">
        <v>26</v>
      </c>
      <c r="C62" s="82">
        <v>50606</v>
      </c>
      <c r="D62" s="100" t="s">
        <v>117</v>
      </c>
      <c r="E62" s="98" t="s">
        <v>31</v>
      </c>
      <c r="F62" s="84">
        <v>0.35</v>
      </c>
      <c r="G62" s="85">
        <v>51.82</v>
      </c>
      <c r="H62" s="93">
        <v>18.14</v>
      </c>
      <c r="I62" s="127"/>
      <c r="J62" s="32">
        <f>IF(I62&gt;G62,"NÃO ATENDE",ROUND(I62*F62,2))</f>
        <v>0</v>
      </c>
    </row>
    <row r="63" spans="1:10" s="48" customFormat="1" x14ac:dyDescent="0.2">
      <c r="A63" s="95">
        <v>8</v>
      </c>
      <c r="B63" s="89"/>
      <c r="C63" s="89"/>
      <c r="D63" s="96" t="s">
        <v>118</v>
      </c>
      <c r="E63" s="89"/>
      <c r="F63" s="102"/>
      <c r="G63" s="90"/>
      <c r="H63" s="91">
        <v>3208.2500000000005</v>
      </c>
      <c r="I63" s="42"/>
      <c r="J63" s="43">
        <f>SUM(J64:J72)</f>
        <v>0</v>
      </c>
    </row>
    <row r="64" spans="1:10" ht="51" x14ac:dyDescent="0.2">
      <c r="A64" s="103" t="s">
        <v>119</v>
      </c>
      <c r="B64" s="82" t="s">
        <v>26</v>
      </c>
      <c r="C64" s="82">
        <v>170135</v>
      </c>
      <c r="D64" s="100" t="s">
        <v>120</v>
      </c>
      <c r="E64" s="82" t="s">
        <v>44</v>
      </c>
      <c r="F64" s="84">
        <v>1</v>
      </c>
      <c r="G64" s="85">
        <v>1819.31</v>
      </c>
      <c r="H64" s="93">
        <v>1819.31</v>
      </c>
      <c r="I64" s="127"/>
      <c r="J64" s="32">
        <f t="shared" ref="J64:J72" si="5">IF(I64&gt;G64,"NÃO ATENDE",ROUND(I64*F64,2))</f>
        <v>0</v>
      </c>
    </row>
    <row r="65" spans="1:10" x14ac:dyDescent="0.2">
      <c r="A65" s="103" t="s">
        <v>121</v>
      </c>
      <c r="B65" s="82" t="s">
        <v>26</v>
      </c>
      <c r="C65" s="82">
        <v>180809</v>
      </c>
      <c r="D65" s="100" t="s">
        <v>122</v>
      </c>
      <c r="E65" s="82" t="s">
        <v>44</v>
      </c>
      <c r="F65" s="84">
        <v>1</v>
      </c>
      <c r="G65" s="85">
        <v>95.1</v>
      </c>
      <c r="H65" s="93">
        <v>95.1</v>
      </c>
      <c r="I65" s="127"/>
      <c r="J65" s="32">
        <f t="shared" si="5"/>
        <v>0</v>
      </c>
    </row>
    <row r="66" spans="1:10" ht="38.25" x14ac:dyDescent="0.2">
      <c r="A66" s="103" t="s">
        <v>123</v>
      </c>
      <c r="B66" s="82" t="s">
        <v>26</v>
      </c>
      <c r="C66" s="82">
        <v>170117</v>
      </c>
      <c r="D66" s="100" t="s">
        <v>124</v>
      </c>
      <c r="E66" s="82" t="s">
        <v>44</v>
      </c>
      <c r="F66" s="84">
        <v>3</v>
      </c>
      <c r="G66" s="85">
        <v>95.1</v>
      </c>
      <c r="H66" s="93">
        <v>285.3</v>
      </c>
      <c r="I66" s="127"/>
      <c r="J66" s="32">
        <f t="shared" si="5"/>
        <v>0</v>
      </c>
    </row>
    <row r="67" spans="1:10" ht="25.5" x14ac:dyDescent="0.2">
      <c r="A67" s="103" t="s">
        <v>125</v>
      </c>
      <c r="B67" s="82" t="s">
        <v>26</v>
      </c>
      <c r="C67" s="82">
        <v>170304</v>
      </c>
      <c r="D67" s="100" t="s">
        <v>126</v>
      </c>
      <c r="E67" s="82" t="s">
        <v>44</v>
      </c>
      <c r="F67" s="84">
        <v>3</v>
      </c>
      <c r="G67" s="85">
        <v>128.94</v>
      </c>
      <c r="H67" s="93">
        <v>386.82</v>
      </c>
      <c r="I67" s="127"/>
      <c r="J67" s="32">
        <f t="shared" si="5"/>
        <v>0</v>
      </c>
    </row>
    <row r="68" spans="1:10" ht="25.5" x14ac:dyDescent="0.2">
      <c r="A68" s="103" t="s">
        <v>127</v>
      </c>
      <c r="B68" s="82" t="s">
        <v>26</v>
      </c>
      <c r="C68" s="82">
        <v>170315</v>
      </c>
      <c r="D68" s="100" t="s">
        <v>128</v>
      </c>
      <c r="E68" s="82" t="s">
        <v>44</v>
      </c>
      <c r="F68" s="84">
        <v>1</v>
      </c>
      <c r="G68" s="85">
        <v>112.3</v>
      </c>
      <c r="H68" s="93">
        <v>112.3</v>
      </c>
      <c r="I68" s="127"/>
      <c r="J68" s="32">
        <f t="shared" si="5"/>
        <v>0</v>
      </c>
    </row>
    <row r="69" spans="1:10" ht="25.5" x14ac:dyDescent="0.2">
      <c r="A69" s="103" t="s">
        <v>129</v>
      </c>
      <c r="B69" s="82" t="s">
        <v>93</v>
      </c>
      <c r="C69" s="105" t="s">
        <v>130</v>
      </c>
      <c r="D69" s="100" t="s">
        <v>131</v>
      </c>
      <c r="E69" s="82" t="s">
        <v>44</v>
      </c>
      <c r="F69" s="84">
        <v>2</v>
      </c>
      <c r="G69" s="85">
        <v>130.09</v>
      </c>
      <c r="H69" s="93">
        <v>260.18</v>
      </c>
      <c r="I69" s="127"/>
      <c r="J69" s="32">
        <f t="shared" si="5"/>
        <v>0</v>
      </c>
    </row>
    <row r="70" spans="1:10" x14ac:dyDescent="0.2">
      <c r="A70" s="103" t="s">
        <v>132</v>
      </c>
      <c r="B70" s="82" t="s">
        <v>26</v>
      </c>
      <c r="C70" s="105" t="s">
        <v>133</v>
      </c>
      <c r="D70" s="100" t="s">
        <v>134</v>
      </c>
      <c r="E70" s="82" t="s">
        <v>44</v>
      </c>
      <c r="F70" s="84">
        <v>2</v>
      </c>
      <c r="G70" s="85">
        <v>83.39</v>
      </c>
      <c r="H70" s="93">
        <v>166.78</v>
      </c>
      <c r="I70" s="127"/>
      <c r="J70" s="32">
        <f t="shared" si="5"/>
        <v>0</v>
      </c>
    </row>
    <row r="71" spans="1:10" x14ac:dyDescent="0.2">
      <c r="A71" s="103" t="s">
        <v>135</v>
      </c>
      <c r="B71" s="82" t="s">
        <v>26</v>
      </c>
      <c r="C71" s="105" t="s">
        <v>136</v>
      </c>
      <c r="D71" s="100" t="s">
        <v>137</v>
      </c>
      <c r="E71" s="82" t="s">
        <v>44</v>
      </c>
      <c r="F71" s="84">
        <v>1</v>
      </c>
      <c r="G71" s="85">
        <v>46.55</v>
      </c>
      <c r="H71" s="93">
        <v>46.55</v>
      </c>
      <c r="I71" s="128"/>
      <c r="J71" s="32">
        <f t="shared" si="5"/>
        <v>0</v>
      </c>
    </row>
    <row r="72" spans="1:10" ht="25.5" x14ac:dyDescent="0.2">
      <c r="A72" s="103" t="s">
        <v>138</v>
      </c>
      <c r="B72" s="82" t="s">
        <v>27</v>
      </c>
      <c r="C72" s="82">
        <v>95544</v>
      </c>
      <c r="D72" s="100" t="s">
        <v>139</v>
      </c>
      <c r="E72" s="82" t="s">
        <v>44</v>
      </c>
      <c r="F72" s="84">
        <v>1</v>
      </c>
      <c r="G72" s="85">
        <v>35.909999999999997</v>
      </c>
      <c r="H72" s="93">
        <v>35.909999999999997</v>
      </c>
      <c r="I72" s="127"/>
      <c r="J72" s="32">
        <f t="shared" si="5"/>
        <v>0</v>
      </c>
    </row>
    <row r="73" spans="1:10" s="48" customFormat="1" x14ac:dyDescent="0.2">
      <c r="A73" s="95">
        <v>9</v>
      </c>
      <c r="B73" s="89"/>
      <c r="C73" s="89"/>
      <c r="D73" s="96" t="s">
        <v>140</v>
      </c>
      <c r="E73" s="89"/>
      <c r="F73" s="102"/>
      <c r="G73" s="90"/>
      <c r="H73" s="91">
        <v>477.04</v>
      </c>
      <c r="I73" s="42"/>
      <c r="J73" s="43">
        <f>SUM(J74:J76)</f>
        <v>0</v>
      </c>
    </row>
    <row r="74" spans="1:10" ht="25.5" x14ac:dyDescent="0.2">
      <c r="A74" s="103" t="s">
        <v>141</v>
      </c>
      <c r="B74" s="82" t="s">
        <v>26</v>
      </c>
      <c r="C74" s="82">
        <v>180201</v>
      </c>
      <c r="D74" s="100" t="s">
        <v>142</v>
      </c>
      <c r="E74" s="82" t="s">
        <v>44</v>
      </c>
      <c r="F74" s="84">
        <v>6</v>
      </c>
      <c r="G74" s="85">
        <v>30.27</v>
      </c>
      <c r="H74" s="93">
        <v>181.62</v>
      </c>
      <c r="I74" s="127"/>
      <c r="J74" s="32">
        <f t="shared" ref="J74:J76" si="6">IF(I74&gt;G74,"NÃO ATENDE",ROUND(I74*F74,2))</f>
        <v>0</v>
      </c>
    </row>
    <row r="75" spans="1:10" ht="37.5" customHeight="1" x14ac:dyDescent="0.2">
      <c r="A75" s="103" t="s">
        <v>143</v>
      </c>
      <c r="B75" s="82" t="s">
        <v>26</v>
      </c>
      <c r="C75" s="82">
        <v>180207</v>
      </c>
      <c r="D75" s="100" t="s">
        <v>144</v>
      </c>
      <c r="E75" s="82" t="s">
        <v>44</v>
      </c>
      <c r="F75" s="84">
        <v>6</v>
      </c>
      <c r="G75" s="85">
        <v>46.21</v>
      </c>
      <c r="H75" s="93">
        <v>277.26</v>
      </c>
      <c r="I75" s="127"/>
      <c r="J75" s="32">
        <f t="shared" si="6"/>
        <v>0</v>
      </c>
    </row>
    <row r="76" spans="1:10" x14ac:dyDescent="0.2">
      <c r="A76" s="103" t="s">
        <v>145</v>
      </c>
      <c r="B76" s="82" t="s">
        <v>26</v>
      </c>
      <c r="C76" s="82">
        <v>180217</v>
      </c>
      <c r="D76" s="100" t="s">
        <v>146</v>
      </c>
      <c r="E76" s="82" t="s">
        <v>44</v>
      </c>
      <c r="F76" s="84">
        <v>2</v>
      </c>
      <c r="G76" s="85">
        <v>9.08</v>
      </c>
      <c r="H76" s="93">
        <v>18.16</v>
      </c>
      <c r="I76" s="127"/>
      <c r="J76" s="32">
        <f t="shared" si="6"/>
        <v>0</v>
      </c>
    </row>
    <row r="77" spans="1:10" s="48" customFormat="1" x14ac:dyDescent="0.2">
      <c r="A77" s="95">
        <v>10</v>
      </c>
      <c r="B77" s="89"/>
      <c r="C77" s="89"/>
      <c r="D77" s="96" t="s">
        <v>147</v>
      </c>
      <c r="E77" s="89"/>
      <c r="F77" s="102"/>
      <c r="G77" s="90"/>
      <c r="H77" s="91">
        <v>484.4</v>
      </c>
      <c r="I77" s="42"/>
      <c r="J77" s="43">
        <f>SUM(J78)</f>
        <v>0</v>
      </c>
    </row>
    <row r="78" spans="1:10" s="21" customFormat="1" x14ac:dyDescent="0.2">
      <c r="A78" s="97" t="s">
        <v>148</v>
      </c>
      <c r="B78" s="82" t="s">
        <v>26</v>
      </c>
      <c r="C78" s="98">
        <v>200401</v>
      </c>
      <c r="D78" s="99" t="s">
        <v>149</v>
      </c>
      <c r="E78" s="98" t="s">
        <v>31</v>
      </c>
      <c r="F78" s="84">
        <v>48.44</v>
      </c>
      <c r="G78" s="85">
        <v>10</v>
      </c>
      <c r="H78" s="93">
        <v>484.4</v>
      </c>
      <c r="I78" s="126"/>
      <c r="J78" s="32">
        <f>IF(I78&gt;G78,"NÃO ATENDE",ROUND(I78*F78,2))</f>
        <v>0</v>
      </c>
    </row>
    <row r="79" spans="1:10" x14ac:dyDescent="0.2">
      <c r="A79" s="82"/>
      <c r="B79" s="110"/>
      <c r="C79" s="110"/>
      <c r="D79" s="111"/>
      <c r="E79" s="82"/>
      <c r="F79" s="112"/>
      <c r="G79" s="113"/>
      <c r="H79" s="86"/>
      <c r="I79" s="40"/>
      <c r="J79" s="41"/>
    </row>
    <row r="80" spans="1:10" ht="13.5" thickBot="1" x14ac:dyDescent="0.25">
      <c r="A80" s="114" t="s">
        <v>150</v>
      </c>
      <c r="B80" s="115"/>
      <c r="C80" s="115"/>
      <c r="D80" s="116"/>
      <c r="E80" s="117"/>
      <c r="F80" s="118"/>
      <c r="G80" s="119"/>
      <c r="H80" s="120">
        <v>36717.51</v>
      </c>
      <c r="I80" s="46"/>
      <c r="J80" s="47">
        <f>SUM(J20,J23,J32,J46,J52,J61,J63,J73,J77)</f>
        <v>0</v>
      </c>
    </row>
    <row r="81" spans="1:10" x14ac:dyDescent="0.2">
      <c r="A81" s="121"/>
      <c r="B81" s="122"/>
      <c r="C81" s="122"/>
      <c r="D81" s="122"/>
      <c r="E81" s="123"/>
      <c r="F81" s="123"/>
      <c r="G81" s="123"/>
      <c r="H81" s="124"/>
      <c r="I81" s="125"/>
      <c r="J81" s="125"/>
    </row>
    <row r="82" spans="1:10" s="1" customFormat="1" ht="53.25" customHeight="1" x14ac:dyDescent="0.2">
      <c r="A82" s="49" t="s">
        <v>153</v>
      </c>
      <c r="B82" s="49"/>
      <c r="C82" s="49"/>
      <c r="D82" s="49"/>
      <c r="E82" s="49"/>
      <c r="F82" s="49"/>
      <c r="G82" s="49"/>
      <c r="H82" s="49"/>
      <c r="I82" s="49"/>
      <c r="J82" s="49"/>
    </row>
  </sheetData>
  <sheetProtection algorithmName="SHA-512" hashValue="tgRXXMJoWLZR/qmqFg1nkNgc+kyflcomv1qdWV9XnxXWrNLdH6g8JOwp+dOVjFe7lc/08lfC0U6RKWgMqk/myA==" saltValue="PnS8QBDdXl9wFfkwDDv0jw==" spinCount="100000" sheet="1" objects="1" scenarios="1"/>
  <mergeCells count="38">
    <mergeCell ref="C15:J15"/>
    <mergeCell ref="A16:J16"/>
    <mergeCell ref="A82:J82"/>
    <mergeCell ref="A8:J8"/>
    <mergeCell ref="C9:J9"/>
    <mergeCell ref="C10:J10"/>
    <mergeCell ref="C11:J11"/>
    <mergeCell ref="C12:J12"/>
    <mergeCell ref="C13:J13"/>
    <mergeCell ref="I1:J6"/>
    <mergeCell ref="A1:H2"/>
    <mergeCell ref="A3:H3"/>
    <mergeCell ref="A4:H4"/>
    <mergeCell ref="A5:H5"/>
    <mergeCell ref="D6:H6"/>
    <mergeCell ref="A80:D80"/>
    <mergeCell ref="E80:G80"/>
    <mergeCell ref="I17:J17"/>
    <mergeCell ref="I18:I19"/>
    <mergeCell ref="J18:J19"/>
    <mergeCell ref="G18:G19"/>
    <mergeCell ref="A15:B15"/>
    <mergeCell ref="A17:A19"/>
    <mergeCell ref="B17:B19"/>
    <mergeCell ref="C17:C19"/>
    <mergeCell ref="D17:D19"/>
    <mergeCell ref="E17:H17"/>
    <mergeCell ref="E18:E19"/>
    <mergeCell ref="F18:F19"/>
    <mergeCell ref="H18:H19"/>
    <mergeCell ref="A12:B12"/>
    <mergeCell ref="A13:B13"/>
    <mergeCell ref="A14:B14"/>
    <mergeCell ref="C14:J14"/>
    <mergeCell ref="A9:B9"/>
    <mergeCell ref="A10:B10"/>
    <mergeCell ref="A11:B11"/>
    <mergeCell ref="A7:J7"/>
  </mergeCells>
  <conditionalFormatting sqref="J17:J21">
    <cfRule type="cellIs" dxfId="10" priority="11" operator="equal">
      <formula>"NÃO ATENDE"</formula>
    </cfRule>
  </conditionalFormatting>
  <conditionalFormatting sqref="J22">
    <cfRule type="cellIs" dxfId="9" priority="10" operator="equal">
      <formula>"NÃO ATENDE"</formula>
    </cfRule>
  </conditionalFormatting>
  <conditionalFormatting sqref="J24:J31">
    <cfRule type="cellIs" dxfId="8" priority="9" operator="equal">
      <formula>"NÃO ATENDE"</formula>
    </cfRule>
  </conditionalFormatting>
  <conditionalFormatting sqref="J33:J40">
    <cfRule type="cellIs" dxfId="7" priority="8" operator="equal">
      <formula>"NÃO ATENDE"</formula>
    </cfRule>
  </conditionalFormatting>
  <conditionalFormatting sqref="J42:J45">
    <cfRule type="cellIs" dxfId="6" priority="7" operator="equal">
      <formula>"NÃO ATENDE"</formula>
    </cfRule>
  </conditionalFormatting>
  <conditionalFormatting sqref="J47:J51">
    <cfRule type="cellIs" dxfId="5" priority="6" operator="equal">
      <formula>"NÃO ATENDE"</formula>
    </cfRule>
  </conditionalFormatting>
  <conditionalFormatting sqref="J53:J60">
    <cfRule type="cellIs" dxfId="4" priority="5" operator="equal">
      <formula>"NÃO ATENDE"</formula>
    </cfRule>
  </conditionalFormatting>
  <conditionalFormatting sqref="J62">
    <cfRule type="cellIs" dxfId="3" priority="4" operator="equal">
      <formula>"NÃO ATENDE"</formula>
    </cfRule>
  </conditionalFormatting>
  <conditionalFormatting sqref="J64:J72">
    <cfRule type="cellIs" dxfId="2" priority="3" operator="equal">
      <formula>"NÃO ATENDE"</formula>
    </cfRule>
  </conditionalFormatting>
  <conditionalFormatting sqref="J74:J76">
    <cfRule type="cellIs" dxfId="1" priority="2" operator="equal">
      <formula>"NÃO ATENDE"</formula>
    </cfRule>
  </conditionalFormatting>
  <conditionalFormatting sqref="J78">
    <cfRule type="cellIs" dxfId="0" priority="1" operator="equal">
      <formula>"NÃO ATENDE"</formula>
    </cfRule>
  </conditionalFormatting>
  <pageMargins left="0.511811024" right="0.511811024" top="0.78740157499999996" bottom="0.78740157499999996" header="0.31496062000000002" footer="0.31496062000000002"/>
  <pageSetup paperSize="9" scale="56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ORÇAMENTO</vt:lpstr>
      <vt:lpstr>ORÇAMENTO!Area_de_impressao</vt:lpstr>
      <vt:lpstr>orça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EGENHARIA</dc:creator>
  <cp:lastModifiedBy>EGENHARIA</cp:lastModifiedBy>
  <dcterms:created xsi:type="dcterms:W3CDTF">2020-04-22T12:08:21Z</dcterms:created>
  <dcterms:modified xsi:type="dcterms:W3CDTF">2020-04-22T12:30:42Z</dcterms:modified>
</cp:coreProperties>
</file>