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0.6\Planejamento\ENGENHARIA\#01 PROJETOS EM ANDAMENTO\CAXIAS\#LICITAÇÃO\ANEXOS\ANEXO IV\"/>
    </mc:Choice>
  </mc:AlternateContent>
  <bookViews>
    <workbookView xWindow="0" yWindow="0" windowWidth="20490" windowHeight="7155"/>
  </bookViews>
  <sheets>
    <sheet name="PLE" sheetId="1" r:id="rId1"/>
  </sheets>
  <externalReferences>
    <externalReference r:id="rId2"/>
  </externalReferences>
  <definedNames>
    <definedName name="activatedados.form2">IF(ISNUMBER([1]Eventograma_e_Quantitativos!$K1),[1]Eventograma_e_Quantitativos!$K1&amp;"-"&amp;INDEX(Eventos,[1]Eventograma_e_Quantitativos!$K1,2),"")</definedName>
    <definedName name="_xlnm.Print_Area" localSheetId="0">PLE!$B$20:$BB$69</definedName>
    <definedName name="artFiscal">[1]DADOS!$D$23</definedName>
    <definedName name="creaFiscal">[1]DADOS!$C$23</definedName>
    <definedName name="creaPLE">[1]DADOS!$C$20</definedName>
    <definedName name="Cronograma">[1]Cronograma!$B$56:$BB$61</definedName>
    <definedName name="Cronograma.MesesQuadro">COUNTA(OFFSET(Cronograma,0,0,,1))*4</definedName>
    <definedName name="Cronograma.NumPeríodos">MAX(Cronograma.Períodos)</definedName>
    <definedName name="Cronograma.Períodos">OFFSET([1]Cronograma!$E$33,1,0):OFFSET([1]Cronograma!$BB$56,-1,0)</definedName>
    <definedName name="CronoPrev">OFFSET([1]CronoPrev!$B$13,1,0):OFFSET([1]CronoPrev!$G$26,-1,0)</definedName>
    <definedName name="dataInicioObra">[1]DADOS!$H$13</definedName>
    <definedName name="deactivatedados.form1">IF([1]Eventograma_e_Quantitativos!B1="","",VALUE(LEFT([1]Eventograma_e_Quantitativos!B1,(FIND("-",[1]Eventograma_e_Quantitativos!B1,1))-1)))</definedName>
    <definedName name="Detalhamento">OFFSET([1]Detalhamento!$A$16,1,0):OFFSET([1]Detalhamento!$A$290,-1,0)</definedName>
    <definedName name="Detalhamento.Imprimir">[1]Detalhamento!$E$2:OFFSET([1]Detalhamento!$K$293,0,MAX(TRUNC(numFrentes/6,0)+IF(MOD(numFrentes,6)&lt;&gt;0,1,0),1)*6)</definedName>
    <definedName name="Detalhamento.OpçãoServiços">[1]Detalhamento!$B$12</definedName>
    <definedName name="Detalhamento.OpçõesExibição">[1]Detalhamento!$B$6:$B$7</definedName>
    <definedName name="Detalhamento.OpçõesServiços">[1]Detalhamento!$B$9:$B$11</definedName>
    <definedName name="Eventograma_e_Quantitativos.Imprimir">[1]Eventograma_e_Quantitativos!$C$4:OFFSET([1]Eventograma_e_Quantitativos!$M$294,0,MAX(TRUNC(numFrentes/6,0)+IF(MOD(numFrentes,6)&lt;&gt;0,1,0),1)*6)</definedName>
    <definedName name="Eventos">OFFSET([1]DADOS!$A$33,1,0):OFFSET([1]DADOS!$C$56,-1,0)</definedName>
    <definedName name="EventosVariaveis">OFFSET([1]DADOS!$A$34,1,0):OFFSET([1]DADOS!$C$56,-1,0)</definedName>
    <definedName name="hoje">TODAY()</definedName>
    <definedName name="Import.Item">OFFSET([1]Eventograma_e_Quantitativos!$D$17,1,0):OFFSET([1]Eventograma_e_Quantitativos!$D$269,-1,0)</definedName>
    <definedName name="Import.Município">[1]DADOS!$D$10</definedName>
    <definedName name="Import.numEventos">OFFSET([1]Eventograma_e_Quantitativos!$K$17,1,0):OFFSET([1]Eventograma_e_Quantitativos!$K$269,-1,0)</definedName>
    <definedName name="Import.PLE">OFFSET(PLE!$E$33,1,0):OFFSET(PLE!$BB$56,-1,0)</definedName>
    <definedName name="Import.PLQ">OFFSET([1]Eventograma_e_Quantitativos!$N$17,1,0):OFFSET([1]Eventograma_e_Quantitativos!$BK$269,-1,0)</definedName>
    <definedName name="Import.PreçoTotal">OFFSET([1]Eventograma_e_Quantitativos!$I$17,1,0):OFFSET([1]Eventograma_e_Quantitativos!$I$269,-1,0)</definedName>
    <definedName name="Import.Unidade">OFFSET([1]Eventograma_e_Quantitativos!$F$17,1,0):OFFSET([1]Eventograma_e_Quantitativos!$F$269,-1,0)</definedName>
    <definedName name="LForçamento">OFFSET([1]Eventograma_e_Quantitativos!$A$269:$IV$269,-1,0)</definedName>
    <definedName name="LIorçamento">OFFSET([1]Eventograma_e_Quantitativos!$A$17:$IV$17,1,0)</definedName>
    <definedName name="mais_um">OFFSET([1]Detalhamento!A1,-1,0)+1</definedName>
    <definedName name="mediçao">PLE!$AX$28</definedName>
    <definedName name="Medições">PLE!$B$56:$BB$63</definedName>
    <definedName name="Medições.Padrão">PLE!$B$56:$BB$63</definedName>
    <definedName name="numEventos">COUNT(OFFSET(Eventos,0,0,,1))</definedName>
    <definedName name="numFrentes">COUNTIF([1]Eventograma_e_Quantitativos!$N$15:$BK$15,"&lt;&gt;"&amp;"")</definedName>
    <definedName name="periodoMediçao">INDEX([1]Resumo_de_Acompanhamento!$C$14:$C$37,mediçao)</definedName>
    <definedName name="PLE">OFFSET(PLE!$E$33,1,0):OFFSET(PLE!$BB$56,-1,0)</definedName>
    <definedName name="PLE.LinhaPadrão">PLE!$B$19:$BB$19</definedName>
    <definedName name="PreçoServiçoPorFrente">OFFSET([1]Eventograma_e_Quantitativos!$BM$17,1,0):OFFSET([1]Eventograma_e_Quantitativos!$DJ$269,-1,0)</definedName>
    <definedName name="PreçoServiçosPorFrente.Executados">OFFSET([1]Eventograma_e_Quantitativos!$DM$17,1,0):OFFSET([1]Eventograma_e_Quantitativos!$FJ$269,-1,0)</definedName>
    <definedName name="respFiscal">[1]DADOS!$A$23</definedName>
    <definedName name="respPLE">[1]DADOS!$A$20</definedName>
    <definedName name="Resumo_de_Acompanhamento">OFFSET([1]Resumo_de_Acompanhamento!$B$13,1,0):OFFSET([1]Resumo_de_Acompanhamento!$M$38,-1,0)</definedName>
    <definedName name="SENHAGT" hidden="1">"eventosglobais"</definedName>
    <definedName name="TituloEventos">OFFSET([1]DADOS!$J$33,1,0):OFFSET([1]DADOS!$J$56,-1,0)</definedName>
    <definedName name="_xlnm.Print_Titles" localSheetId="0">PLE!$B:$D,PLE!$30:$33</definedName>
    <definedName name="TotalEventos">SUM(TotalPorEvento)</definedName>
    <definedName name="TotalPorEvento">[1]Eventograma_e_Quantitativos!$I$269:OFFSET([1]Eventograma_e_Quantitativos!$I$291,-1,0)</definedName>
    <definedName name="últimaMedição">MAX(Import.PLE)</definedName>
    <definedName name="ValoresPorEvento">[1]Eventograma_e_Quantitativos!$N$269:OFFSET([1]Eventograma_e_Quantitativos!$BK$291,-1,0)</definedName>
  </definedNames>
  <calcPr calcId="152511" calcMode="manual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S69" i="1" l="1"/>
  <c r="AS68" i="1"/>
  <c r="AS67" i="1"/>
  <c r="B66" i="1"/>
  <c r="K59" i="1"/>
  <c r="O59" i="1" s="1"/>
  <c r="G59" i="1"/>
  <c r="AI28" i="1" s="1"/>
  <c r="B35" i="1"/>
  <c r="B34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BB29" i="1"/>
  <c r="BA29" i="1"/>
  <c r="BC20" i="1"/>
  <c r="B1" i="1"/>
  <c r="S59" i="1" l="1"/>
  <c r="B36" i="1"/>
  <c r="W59" i="1" l="1"/>
  <c r="B37" i="1"/>
  <c r="B38" i="1" l="1"/>
  <c r="AA59" i="1"/>
  <c r="AE59" i="1" l="1"/>
  <c r="B39" i="1"/>
  <c r="B40" i="1" l="1"/>
  <c r="AI59" i="1"/>
  <c r="B41" i="1" l="1"/>
  <c r="AM59" i="1"/>
  <c r="AQ59" i="1" l="1"/>
  <c r="B42" i="1"/>
  <c r="B43" i="1" l="1"/>
  <c r="AU59" i="1"/>
  <c r="AY59" i="1" l="1"/>
  <c r="B44" i="1"/>
  <c r="B45" i="1" l="1"/>
  <c r="B46" i="1" l="1"/>
  <c r="B47" i="1" l="1"/>
  <c r="B48" i="1" l="1"/>
  <c r="B49" i="1" l="1"/>
  <c r="B50" i="1" l="1"/>
  <c r="B51" i="1" l="1"/>
  <c r="B52" i="1" l="1"/>
  <c r="B53" i="1" l="1"/>
  <c r="B54" i="1" l="1"/>
  <c r="B55" i="1" l="1"/>
  <c r="C35" i="1" l="1"/>
  <c r="C36" i="1"/>
  <c r="C34" i="1"/>
  <c r="C37" i="1"/>
  <c r="C1" i="1"/>
  <c r="C38" i="1"/>
  <c r="C39" i="1"/>
  <c r="C40" i="1"/>
  <c r="C41" i="1"/>
  <c r="C42" i="1"/>
  <c r="C44" i="1"/>
  <c r="C43" i="1"/>
  <c r="C45" i="1"/>
  <c r="C46" i="1"/>
  <c r="C47" i="1"/>
  <c r="C48" i="1"/>
  <c r="C49" i="1"/>
  <c r="C51" i="1"/>
  <c r="C50" i="1"/>
  <c r="C53" i="1"/>
  <c r="C54" i="1"/>
  <c r="C55" i="1"/>
  <c r="C52" i="1"/>
  <c r="O60" i="1" l="1"/>
  <c r="G62" i="1"/>
  <c r="AA28" i="1" s="1"/>
  <c r="G60" i="1"/>
  <c r="K60" i="1"/>
  <c r="K61" i="1"/>
  <c r="AA61" i="1"/>
  <c r="AE61" i="1"/>
  <c r="AU61" i="1"/>
  <c r="AU60" i="1" s="1"/>
  <c r="S61" i="1"/>
  <c r="S60" i="1" s="1"/>
  <c r="AM61" i="1"/>
  <c r="G63" i="1"/>
  <c r="AQ61" i="1"/>
  <c r="O61" i="1"/>
  <c r="G61" i="1"/>
  <c r="W61" i="1"/>
  <c r="AY61" i="1"/>
  <c r="AI61" i="1"/>
  <c r="AY60" i="1" l="1"/>
  <c r="AQ60" i="1"/>
  <c r="AE60" i="1"/>
  <c r="W60" i="1"/>
  <c r="K63" i="1"/>
  <c r="K62" i="1" s="1"/>
  <c r="AM60" i="1"/>
  <c r="AA60" i="1"/>
  <c r="AI60" i="1"/>
  <c r="O63" i="1" l="1"/>
  <c r="O62" i="1" l="1"/>
  <c r="S63" i="1"/>
  <c r="S62" i="1" l="1"/>
  <c r="W63" i="1"/>
  <c r="W62" i="1" l="1"/>
  <c r="AA63" i="1"/>
  <c r="AA62" i="1" l="1"/>
  <c r="AE63" i="1"/>
  <c r="AE62" i="1" l="1"/>
  <c r="AI63" i="1"/>
  <c r="AI62" i="1" l="1"/>
  <c r="AM63" i="1"/>
  <c r="AM62" i="1" l="1"/>
  <c r="AQ63" i="1"/>
  <c r="AQ62" i="1" l="1"/>
  <c r="AU63" i="1"/>
  <c r="AU62" i="1" l="1"/>
  <c r="AY63" i="1"/>
  <c r="AY62" i="1" s="1"/>
</calcChain>
</file>

<file path=xl/sharedStrings.xml><?xml version="1.0" encoding="utf-8"?>
<sst xmlns="http://schemas.openxmlformats.org/spreadsheetml/2006/main" count="44" uniqueCount="20">
  <si>
    <t xml:space="preserve"> </t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</si>
  <si>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Planilha de Levantamento de Eventos</t>
    </r>
  </si>
  <si>
    <r>
      <t xml:space="preserve">Grau de Sigilo
</t>
    </r>
    <r>
      <rPr>
        <b/>
        <sz val="11"/>
        <color indexed="8"/>
        <rFont val="Arial"/>
        <family val="2"/>
      </rPr>
      <t>#PUBLICO</t>
    </r>
  </si>
  <si>
    <t>% Realizado Acum.:</t>
  </si>
  <si>
    <t>Período:</t>
  </si>
  <si>
    <t>Medição:</t>
  </si>
  <si>
    <t>Nº do Evento</t>
  </si>
  <si>
    <t>Título dos Eventos</t>
  </si>
  <si>
    <t>Informe abaixo o NÚMERO DA MEDIÇÃO em que os eventos foram concluídos (medição por eventos)</t>
  </si>
  <si>
    <t>A administração local será proporcional a execução dos demais eventos, indenpendente de frentes de obra.</t>
  </si>
  <si>
    <t>Datas das medições</t>
  </si>
  <si>
    <t>Medições</t>
  </si>
  <si>
    <t>Período</t>
  </si>
  <si>
    <t>%</t>
  </si>
  <si>
    <t>R$</t>
  </si>
  <si>
    <t>Acumulado</t>
  </si>
  <si>
    <t>Local e Data</t>
  </si>
  <si>
    <t>Resp. Tec. Fiscal.:</t>
  </si>
  <si>
    <t>CREA / CAU:</t>
  </si>
  <si>
    <t>ART: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</si>
</sst>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dd/mm/yy;@"/>
    <numFmt numFmtId="165" formatCode="00"/>
    <numFmt numFmtId="166" formatCode="&quot;Medição &quot;00"/>
    <numFmt numFmtId="167" formatCode="_-#,##0.00_-;\-#,##0.00_-;_-&quot;-&quot;??_-;_-@_-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9"/>
      <color indexed="8"/>
      <name val="Arial Narrow"/>
      <family val="2"/>
    </font>
    <font>
      <sz val="11"/>
      <color indexed="8"/>
      <name val="Calibri"/>
      <family val="2"/>
    </font>
    <font>
      <sz val="8"/>
      <color indexed="8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7.5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8"/>
      <color indexed="9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33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23"/>
      </left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64"/>
      </bottom>
      <diagonal/>
    </border>
    <border>
      <left/>
      <right/>
      <top style="thin">
        <color indexed="23"/>
      </top>
      <bottom style="hair">
        <color indexed="64"/>
      </bottom>
      <diagonal/>
    </border>
    <border>
      <left/>
      <right style="thin">
        <color indexed="23"/>
      </right>
      <top style="thin">
        <color indexed="23"/>
      </top>
      <bottom style="hair">
        <color indexed="64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/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 style="hair">
        <color indexed="64"/>
      </top>
      <bottom style="thin">
        <color indexed="23"/>
      </bottom>
      <diagonal/>
    </border>
    <border>
      <left/>
      <right/>
      <top style="hair">
        <color indexed="64"/>
      </top>
      <bottom style="thin">
        <color indexed="23"/>
      </bottom>
      <diagonal/>
    </border>
    <border>
      <left/>
      <right style="thin">
        <color indexed="23"/>
      </right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/>
      <bottom style="hair">
        <color indexed="23"/>
      </bottom>
      <diagonal/>
    </border>
    <border>
      <left/>
      <right style="thin">
        <color indexed="23"/>
      </right>
      <top/>
      <bottom style="hair">
        <color indexed="23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85">
    <xf numFmtId="0" fontId="0" fillId="0" borderId="0" xfId="0"/>
    <xf numFmtId="0" fontId="1" fillId="0" borderId="1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left"/>
    </xf>
    <xf numFmtId="43" fontId="4" fillId="0" borderId="0" xfId="1" applyFont="1" applyAlignment="1" applyProtection="1">
      <alignment horizontal="left"/>
    </xf>
    <xf numFmtId="0" fontId="1" fillId="2" borderId="1" xfId="1" applyNumberFormat="1" applyFont="1" applyFill="1" applyBorder="1" applyAlignment="1" applyProtection="1">
      <alignment horizontal="center"/>
      <protection locked="0"/>
    </xf>
    <xf numFmtId="0" fontId="4" fillId="0" borderId="0" xfId="0" applyFont="1" applyProtection="1"/>
    <xf numFmtId="0" fontId="4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left"/>
    </xf>
    <xf numFmtId="0" fontId="5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 wrapText="1"/>
    </xf>
    <xf numFmtId="0" fontId="0" fillId="0" borderId="0" xfId="0" applyBorder="1"/>
    <xf numFmtId="0" fontId="5" fillId="0" borderId="0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8" fillId="0" borderId="0" xfId="0" applyFont="1" applyAlignment="1" applyProtection="1"/>
    <xf numFmtId="0" fontId="9" fillId="0" borderId="0" xfId="0" applyNumberFormat="1" applyFont="1" applyAlignment="1" applyProtection="1">
      <alignment vertical="center"/>
    </xf>
    <xf numFmtId="0" fontId="10" fillId="0" borderId="0" xfId="0" applyNumberFormat="1" applyFont="1" applyAlignment="1" applyProtection="1">
      <alignment vertical="center"/>
    </xf>
    <xf numFmtId="0" fontId="8" fillId="0" borderId="0" xfId="0" applyFont="1" applyBorder="1" applyAlignment="1" applyProtection="1"/>
    <xf numFmtId="0" fontId="11" fillId="0" borderId="0" xfId="0" applyNumberFormat="1" applyFont="1" applyBorder="1" applyAlignment="1" applyProtection="1"/>
    <xf numFmtId="0" fontId="9" fillId="0" borderId="0" xfId="0" applyNumberFormat="1" applyFont="1" applyBorder="1" applyAlignment="1" applyProtection="1">
      <alignment vertical="center"/>
    </xf>
    <xf numFmtId="0" fontId="0" fillId="0" borderId="0" xfId="0" applyBorder="1" applyProtection="1"/>
    <xf numFmtId="0" fontId="12" fillId="0" borderId="0" xfId="0" applyFont="1" applyFill="1" applyBorder="1" applyAlignment="1" applyProtection="1">
      <alignment horizontal="right"/>
    </xf>
    <xf numFmtId="10" fontId="13" fillId="0" borderId="2" xfId="2" applyNumberFormat="1" applyFont="1" applyFill="1" applyBorder="1" applyAlignment="1" applyProtection="1">
      <alignment horizontal="center" wrapText="1"/>
    </xf>
    <xf numFmtId="10" fontId="13" fillId="0" borderId="3" xfId="2" applyNumberFormat="1" applyFont="1" applyFill="1" applyBorder="1" applyAlignment="1" applyProtection="1">
      <alignment horizontal="center" wrapText="1"/>
    </xf>
    <xf numFmtId="10" fontId="13" fillId="0" borderId="4" xfId="2" applyNumberFormat="1" applyFont="1" applyFill="1" applyBorder="1" applyAlignment="1" applyProtection="1">
      <alignment horizontal="center" wrapText="1"/>
    </xf>
    <xf numFmtId="164" fontId="12" fillId="0" borderId="0" xfId="0" applyNumberFormat="1" applyFont="1" applyFill="1" applyBorder="1" applyAlignment="1" applyProtection="1">
      <alignment horizontal="right"/>
    </xf>
    <xf numFmtId="14" fontId="13" fillId="0" borderId="2" xfId="0" applyNumberFormat="1" applyFont="1" applyFill="1" applyBorder="1" applyAlignment="1" applyProtection="1">
      <alignment horizontal="center" shrinkToFit="1"/>
      <protection hidden="1"/>
    </xf>
    <xf numFmtId="14" fontId="13" fillId="0" borderId="3" xfId="0" applyNumberFormat="1" applyFont="1" applyFill="1" applyBorder="1" applyAlignment="1" applyProtection="1">
      <alignment horizontal="center" shrinkToFit="1"/>
      <protection hidden="1"/>
    </xf>
    <xf numFmtId="14" fontId="13" fillId="0" borderId="4" xfId="0" applyNumberFormat="1" applyFont="1" applyFill="1" applyBorder="1" applyAlignment="1" applyProtection="1">
      <alignment horizontal="center" shrinkToFit="1"/>
      <protection hidden="1"/>
    </xf>
    <xf numFmtId="165" fontId="13" fillId="3" borderId="2" xfId="0" applyNumberFormat="1" applyFont="1" applyFill="1" applyBorder="1" applyAlignment="1" applyProtection="1">
      <alignment horizontal="center" wrapText="1"/>
      <protection locked="0"/>
    </xf>
    <xf numFmtId="165" fontId="13" fillId="3" borderId="3" xfId="0" applyNumberFormat="1" applyFont="1" applyFill="1" applyBorder="1" applyAlignment="1" applyProtection="1">
      <alignment horizontal="center" wrapText="1"/>
      <protection locked="0"/>
    </xf>
    <xf numFmtId="165" fontId="13" fillId="3" borderId="4" xfId="0" applyNumberFormat="1" applyFont="1" applyFill="1" applyBorder="1" applyAlignment="1" applyProtection="1">
      <alignment horizontal="center" wrapText="1"/>
      <protection locked="0"/>
    </xf>
    <xf numFmtId="0" fontId="14" fillId="0" borderId="0" xfId="0" applyFont="1" applyAlignment="1" applyProtection="1"/>
    <xf numFmtId="0" fontId="8" fillId="0" borderId="0" xfId="0" applyFont="1" applyAlignment="1" applyProtection="1">
      <alignment horizontal="left" vertical="center"/>
    </xf>
    <xf numFmtId="0" fontId="2" fillId="4" borderId="5" xfId="0" applyFont="1" applyFill="1" applyBorder="1" applyAlignment="1" applyProtection="1">
      <alignment horizontal="center" textRotation="90"/>
    </xf>
    <xf numFmtId="0" fontId="8" fillId="4" borderId="6" xfId="0" applyFont="1" applyFill="1" applyBorder="1" applyAlignment="1" applyProtection="1">
      <alignment horizontal="center" vertical="center" wrapText="1"/>
    </xf>
    <xf numFmtId="0" fontId="15" fillId="4" borderId="6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15" fillId="4" borderId="5" xfId="0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8" fillId="4" borderId="7" xfId="0" applyFont="1" applyFill="1" applyBorder="1" applyAlignment="1" applyProtection="1">
      <alignment horizontal="center" vertical="center" wrapText="1"/>
    </xf>
    <xf numFmtId="0" fontId="15" fillId="4" borderId="7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 wrapText="1"/>
    </xf>
    <xf numFmtId="0" fontId="8" fillId="4" borderId="8" xfId="0" applyFont="1" applyFill="1" applyBorder="1" applyAlignment="1" applyProtection="1">
      <alignment horizontal="center" vertical="center"/>
    </xf>
    <xf numFmtId="0" fontId="8" fillId="4" borderId="9" xfId="0" applyFont="1" applyFill="1" applyBorder="1" applyAlignment="1" applyProtection="1">
      <alignment horizontal="center" vertical="center"/>
    </xf>
    <xf numFmtId="0" fontId="8" fillId="4" borderId="10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wrapText="1"/>
    </xf>
    <xf numFmtId="0" fontId="8" fillId="0" borderId="0" xfId="0" applyFont="1" applyAlignment="1" applyProtection="1">
      <alignment horizontal="left"/>
    </xf>
    <xf numFmtId="0" fontId="8" fillId="0" borderId="0" xfId="0" applyFont="1" applyAlignment="1" applyProtection="1">
      <alignment horizontal="center"/>
    </xf>
    <xf numFmtId="0" fontId="8" fillId="0" borderId="0" xfId="0" applyFont="1" applyProtection="1"/>
    <xf numFmtId="0" fontId="1" fillId="4" borderId="11" xfId="1" applyNumberFormat="1" applyFont="1" applyFill="1" applyBorder="1" applyAlignment="1" applyProtection="1">
      <alignment horizontal="left"/>
    </xf>
    <xf numFmtId="0" fontId="1" fillId="4" borderId="12" xfId="1" applyNumberFormat="1" applyFont="1" applyFill="1" applyBorder="1" applyAlignment="1" applyProtection="1">
      <alignment horizontal="center"/>
    </xf>
    <xf numFmtId="0" fontId="1" fillId="4" borderId="13" xfId="1" applyNumberFormat="1" applyFont="1" applyFill="1" applyBorder="1" applyAlignment="1" applyProtection="1">
      <alignment horizontal="center"/>
    </xf>
    <xf numFmtId="166" fontId="16" fillId="4" borderId="8" xfId="2" applyNumberFormat="1" applyFont="1" applyFill="1" applyBorder="1" applyAlignment="1" applyProtection="1">
      <alignment horizontal="center"/>
    </xf>
    <xf numFmtId="166" fontId="16" fillId="4" borderId="9" xfId="2" applyNumberFormat="1" applyFont="1" applyFill="1" applyBorder="1" applyAlignment="1" applyProtection="1">
      <alignment horizontal="center"/>
    </xf>
    <xf numFmtId="166" fontId="16" fillId="4" borderId="10" xfId="2" applyNumberFormat="1" applyFont="1" applyFill="1" applyBorder="1" applyAlignment="1" applyProtection="1">
      <alignment horizontal="center"/>
    </xf>
    <xf numFmtId="14" fontId="1" fillId="2" borderId="8" xfId="2" applyNumberFormat="1" applyFont="1" applyFill="1" applyBorder="1" applyAlignment="1" applyProtection="1">
      <alignment horizontal="center"/>
      <protection locked="0"/>
    </xf>
    <xf numFmtId="14" fontId="1" fillId="2" borderId="9" xfId="2" applyNumberFormat="1" applyFont="1" applyFill="1" applyBorder="1" applyAlignment="1" applyProtection="1">
      <alignment horizontal="center"/>
      <protection locked="0"/>
    </xf>
    <xf numFmtId="14" fontId="1" fillId="2" borderId="10" xfId="2" applyNumberFormat="1" applyFont="1" applyFill="1" applyBorder="1" applyAlignment="1" applyProtection="1">
      <alignment horizontal="center"/>
      <protection locked="0"/>
    </xf>
    <xf numFmtId="0" fontId="17" fillId="4" borderId="14" xfId="0" applyFont="1" applyFill="1" applyBorder="1" applyAlignment="1">
      <alignment horizontal="center"/>
    </xf>
    <xf numFmtId="0" fontId="17" fillId="4" borderId="15" xfId="0" applyFont="1" applyFill="1" applyBorder="1" applyAlignment="1">
      <alignment horizontal="center"/>
    </xf>
    <xf numFmtId="0" fontId="17" fillId="0" borderId="16" xfId="0" applyFont="1" applyBorder="1" applyAlignment="1">
      <alignment horizontal="right" vertical="center"/>
    </xf>
    <xf numFmtId="0" fontId="17" fillId="0" borderId="17" xfId="0" applyFont="1" applyBorder="1" applyAlignment="1">
      <alignment horizontal="right" vertical="center"/>
    </xf>
    <xf numFmtId="0" fontId="15" fillId="0" borderId="18" xfId="0" applyFont="1" applyBorder="1" applyAlignment="1" applyProtection="1">
      <alignment horizontal="center"/>
    </xf>
    <xf numFmtId="0" fontId="15" fillId="0" borderId="19" xfId="0" applyFont="1" applyBorder="1" applyAlignment="1" applyProtection="1">
      <alignment horizontal="center"/>
    </xf>
    <xf numFmtId="10" fontId="1" fillId="0" borderId="20" xfId="2" applyNumberFormat="1" applyFont="1" applyBorder="1" applyAlignment="1" applyProtection="1">
      <alignment horizontal="center" shrinkToFit="1"/>
    </xf>
    <xf numFmtId="10" fontId="1" fillId="0" borderId="21" xfId="2" applyNumberFormat="1" applyFont="1" applyBorder="1" applyAlignment="1" applyProtection="1">
      <alignment horizontal="center" shrinkToFit="1"/>
    </xf>
    <xf numFmtId="10" fontId="1" fillId="0" borderId="22" xfId="2" applyNumberFormat="1" applyFont="1" applyBorder="1" applyAlignment="1" applyProtection="1">
      <alignment horizontal="center" shrinkToFit="1"/>
    </xf>
    <xf numFmtId="0" fontId="17" fillId="0" borderId="23" xfId="0" applyFont="1" applyBorder="1" applyAlignment="1">
      <alignment horizontal="right" vertical="center"/>
    </xf>
    <xf numFmtId="0" fontId="17" fillId="0" borderId="24" xfId="0" applyFont="1" applyBorder="1" applyAlignment="1">
      <alignment horizontal="right" vertical="center"/>
    </xf>
    <xf numFmtId="0" fontId="15" fillId="0" borderId="25" xfId="0" applyFont="1" applyBorder="1" applyAlignment="1" applyProtection="1">
      <alignment horizontal="center"/>
    </xf>
    <xf numFmtId="0" fontId="15" fillId="0" borderId="26" xfId="0" applyFont="1" applyBorder="1" applyAlignment="1" applyProtection="1">
      <alignment horizontal="center"/>
    </xf>
    <xf numFmtId="167" fontId="1" fillId="0" borderId="27" xfId="1" applyNumberFormat="1" applyFont="1" applyBorder="1" applyAlignment="1" applyProtection="1">
      <alignment horizontal="center" shrinkToFit="1"/>
    </xf>
    <xf numFmtId="167" fontId="1" fillId="0" borderId="28" xfId="1" applyNumberFormat="1" applyFont="1" applyBorder="1" applyAlignment="1" applyProtection="1">
      <alignment horizontal="center" shrinkToFit="1"/>
    </xf>
    <xf numFmtId="167" fontId="1" fillId="0" borderId="29" xfId="1" applyNumberFormat="1" applyFont="1" applyBorder="1" applyAlignment="1" applyProtection="1">
      <alignment horizontal="center" shrinkToFit="1"/>
    </xf>
    <xf numFmtId="0" fontId="15" fillId="0" borderId="30" xfId="0" applyFont="1" applyBorder="1" applyAlignment="1" applyProtection="1">
      <alignment horizontal="center"/>
    </xf>
    <xf numFmtId="0" fontId="15" fillId="0" borderId="31" xfId="0" applyFont="1" applyBorder="1" applyAlignment="1" applyProtection="1">
      <alignment horizontal="center"/>
    </xf>
    <xf numFmtId="0" fontId="5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Protection="1"/>
    <xf numFmtId="0" fontId="4" fillId="0" borderId="32" xfId="0" applyFont="1" applyBorder="1" applyAlignment="1" applyProtection="1">
      <alignment horizontal="left"/>
    </xf>
    <xf numFmtId="0" fontId="4" fillId="0" borderId="0" xfId="0" applyFont="1" applyAlignment="1" applyProtection="1">
      <alignment horizontal="right"/>
    </xf>
    <xf numFmtId="0" fontId="4" fillId="0" borderId="0" xfId="0" applyFont="1" applyBorder="1" applyAlignment="1" applyProtection="1">
      <alignment horizontal="left"/>
    </xf>
    <xf numFmtId="0" fontId="4" fillId="0" borderId="0" xfId="0" applyFont="1" applyAlignment="1" applyProtection="1">
      <alignment horizontal="left"/>
    </xf>
  </cellXfs>
  <cellStyles count="3">
    <cellStyle name="Normal" xfId="0" builtinId="0"/>
    <cellStyle name="Porcentagem" xfId="2" builtinId="5"/>
    <cellStyle name="Vírgula" xfId="1" builtinId="3"/>
  </cellStyles>
  <dxfs count="18"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  <dxf>
      <font>
        <color theme="0" tint="-4.9989318521683403E-2"/>
      </font>
      <fill>
        <patternFill>
          <bgColor theme="0" tint="-4.9989318521683403E-2"/>
        </patternFill>
      </fill>
    </dxf>
    <dxf>
      <fill>
        <patternFill>
          <bgColor theme="9"/>
        </patternFill>
      </fill>
    </dxf>
    <dxf>
      <font>
        <color rgb="FFFFFF99"/>
      </font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b/>
        <i val="0"/>
      </font>
      <fill>
        <patternFill>
          <bgColor theme="9"/>
        </patternFill>
      </fill>
    </dxf>
    <dxf>
      <font>
        <b/>
        <i val="0"/>
      </font>
      <fill>
        <patternFill>
          <bgColor theme="9"/>
        </patternFill>
      </fill>
    </dxf>
    <dxf>
      <font>
        <color theme="0"/>
      </font>
    </dxf>
    <dxf>
      <font>
        <color theme="0"/>
      </font>
      <fill>
        <patternFill patternType="none">
          <bgColor indexed="65"/>
        </patternFill>
      </fill>
      <border>
        <left/>
        <right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Spin" dx="22" fmlaLink="$AX$28" max="99" min="1" page="1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18</xdr:row>
      <xdr:rowOff>161925</xdr:rowOff>
    </xdr:from>
    <xdr:to>
      <xdr:col>2</xdr:col>
      <xdr:colOff>1228725</xdr:colOff>
      <xdr:row>20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59067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26</xdr:col>
      <xdr:colOff>201706</xdr:colOff>
      <xdr:row>19</xdr:row>
      <xdr:rowOff>44823</xdr:rowOff>
    </xdr:from>
    <xdr:to>
      <xdr:col>31</xdr:col>
      <xdr:colOff>195543</xdr:colOff>
      <xdr:row>20</xdr:row>
      <xdr:rowOff>56028</xdr:rowOff>
    </xdr:to>
    <xdr:sp macro="[1]!AdicionarMedições" textlink="">
      <xdr:nvSpPr>
        <xdr:cNvPr id="3" name="Retângulo 2"/>
        <xdr:cNvSpPr/>
      </xdr:nvSpPr>
      <xdr:spPr>
        <a:xfrm>
          <a:off x="7145431" y="44823"/>
          <a:ext cx="1136837" cy="401730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12 medições</a:t>
          </a:r>
        </a:p>
      </xdr:txBody>
    </xdr:sp>
    <xdr:clientData fPrintsWithSheet="0"/>
  </xdr:twoCellAnchor>
  <xdr:twoCellAnchor editAs="absolute">
    <xdr:from>
      <xdr:col>32</xdr:col>
      <xdr:colOff>95250</xdr:colOff>
      <xdr:row>19</xdr:row>
      <xdr:rowOff>44823</xdr:rowOff>
    </xdr:from>
    <xdr:to>
      <xdr:col>37</xdr:col>
      <xdr:colOff>89087</xdr:colOff>
      <xdr:row>20</xdr:row>
      <xdr:rowOff>56028</xdr:rowOff>
    </xdr:to>
    <xdr:sp macro="[1]!ExcluirMedições" textlink="">
      <xdr:nvSpPr>
        <xdr:cNvPr id="4" name="Retângulo 3"/>
        <xdr:cNvSpPr/>
      </xdr:nvSpPr>
      <xdr:spPr>
        <a:xfrm>
          <a:off x="8410575" y="44823"/>
          <a:ext cx="1136837" cy="401730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12 Medições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52</xdr:col>
          <xdr:colOff>228600</xdr:colOff>
          <xdr:row>26</xdr:row>
          <xdr:rowOff>142875</xdr:rowOff>
        </xdr:from>
        <xdr:to>
          <xdr:col>53</xdr:col>
          <xdr:colOff>228600</xdr:colOff>
          <xdr:row>28</xdr:row>
          <xdr:rowOff>0</xdr:rowOff>
        </xdr:to>
        <xdr:sp macro="" textlink="">
          <xdr:nvSpPr>
            <xdr:cNvPr id="1025" name="Spinner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76200</xdr:rowOff>
        </xdr:from>
        <xdr:to>
          <xdr:col>57</xdr:col>
          <xdr:colOff>161925</xdr:colOff>
          <xdr:row>26</xdr:row>
          <xdr:rowOff>133350</xdr:rowOff>
        </xdr:to>
        <xdr:pic>
          <xdr:nvPicPr>
            <xdr:cNvPr id="6" name="Imagem 1"/>
            <xdr:cNvPicPr>
              <a:picLocks noChangeAspect="1"/>
              <a:extLst>
                <a:ext uri="{84589F7E-364E-4C9E-8A38-B11213B215E9}">
                  <a14:cameraTool cellRange="[1]DADOS!A6:H13" spid="_x0000_s10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552450"/>
              <a:ext cx="14030325" cy="120967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CAXIAS/%23LICITA&#199;&#195;O/PLE%20CAXIAS%20rev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definedNames>
      <definedName name="AdicionarMedições"/>
      <definedName name="ExcluirMedições"/>
    </definedNames>
    <sheetDataSet>
      <sheetData sheetId="0">
        <row r="10">
          <cell r="D10" t="str">
            <v>CONCEIÇÃO DO CASTELO</v>
          </cell>
        </row>
        <row r="20">
          <cell r="A20" t="str">
            <v>NEYTON BILLER DE SOUZA</v>
          </cell>
          <cell r="C20" t="str">
            <v>ES-046808/D</v>
          </cell>
        </row>
        <row r="33">
          <cell r="A33" t="str">
            <v>Núm do Evento</v>
          </cell>
        </row>
        <row r="34">
          <cell r="A34">
            <v>1</v>
          </cell>
        </row>
      </sheetData>
      <sheetData sheetId="1">
        <row r="15">
          <cell r="N15" t="str">
            <v>A</v>
          </cell>
          <cell r="O15" t="str">
            <v>B</v>
          </cell>
          <cell r="P15" t="str">
            <v>C</v>
          </cell>
          <cell r="Q15" t="str">
            <v>D</v>
          </cell>
        </row>
        <row r="269">
          <cell r="B269">
            <v>252</v>
          </cell>
          <cell r="C269" t="str">
            <v>Evento</v>
          </cell>
          <cell r="D269" t="str">
            <v>Evento</v>
          </cell>
          <cell r="E269" t="str">
            <v>Administração Local</v>
          </cell>
          <cell r="F269" t="str">
            <v>R$</v>
          </cell>
          <cell r="G269" t="str">
            <v/>
          </cell>
          <cell r="H269" t="str">
            <v/>
          </cell>
          <cell r="I269">
            <v>23607.82</v>
          </cell>
          <cell r="K269">
            <v>1</v>
          </cell>
          <cell r="L269" t="str">
            <v/>
          </cell>
          <cell r="N269">
            <v>23607.82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</v>
          </cell>
          <cell r="AA269">
            <v>0</v>
          </cell>
          <cell r="AB269">
            <v>0</v>
          </cell>
          <cell r="AC269">
            <v>0</v>
          </cell>
          <cell r="AD269">
            <v>0</v>
          </cell>
          <cell r="AE269">
            <v>0</v>
          </cell>
          <cell r="AF269">
            <v>0</v>
          </cell>
          <cell r="AG269">
            <v>0</v>
          </cell>
          <cell r="AH269">
            <v>0</v>
          </cell>
          <cell r="AI269">
            <v>0</v>
          </cell>
          <cell r="AJ269">
            <v>0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O269">
            <v>0</v>
          </cell>
          <cell r="AP269">
            <v>0</v>
          </cell>
          <cell r="AQ269">
            <v>0</v>
          </cell>
          <cell r="AR269">
            <v>0</v>
          </cell>
          <cell r="AS269">
            <v>0</v>
          </cell>
          <cell r="AT269">
            <v>0</v>
          </cell>
          <cell r="AU269">
            <v>0</v>
          </cell>
          <cell r="AV269">
            <v>0</v>
          </cell>
          <cell r="AW269">
            <v>0</v>
          </cell>
          <cell r="AX269">
            <v>0</v>
          </cell>
          <cell r="AY269">
            <v>0</v>
          </cell>
          <cell r="AZ269">
            <v>0</v>
          </cell>
          <cell r="BA269">
            <v>0</v>
          </cell>
          <cell r="BB269">
            <v>0</v>
          </cell>
          <cell r="BC269">
            <v>0</v>
          </cell>
          <cell r="BD269">
            <v>0</v>
          </cell>
          <cell r="BE269">
            <v>0</v>
          </cell>
          <cell r="BF269">
            <v>0</v>
          </cell>
          <cell r="BG269">
            <v>0</v>
          </cell>
          <cell r="BH269">
            <v>0</v>
          </cell>
          <cell r="BI269">
            <v>0</v>
          </cell>
          <cell r="BJ269">
            <v>0</v>
          </cell>
          <cell r="BK269">
            <v>0</v>
          </cell>
        </row>
      </sheetData>
      <sheetData sheetId="2">
        <row r="6">
          <cell r="B6" t="str">
            <v>Eventos</v>
          </cell>
        </row>
        <row r="7">
          <cell r="B7" t="str">
            <v>Orçamento</v>
          </cell>
        </row>
        <row r="9">
          <cell r="B9" t="str">
            <v>Todos</v>
          </cell>
        </row>
        <row r="10">
          <cell r="B10" t="str">
            <v>Executados</v>
          </cell>
        </row>
        <row r="11">
          <cell r="B11" t="str">
            <v>A Executar</v>
          </cell>
        </row>
        <row r="12">
          <cell r="B12">
            <v>1</v>
          </cell>
        </row>
      </sheetData>
      <sheetData sheetId="3">
        <row r="57">
          <cell r="B57" t="str">
            <v>Cronograma</v>
          </cell>
          <cell r="G57">
            <v>1</v>
          </cell>
          <cell r="K57">
            <v>2</v>
          </cell>
          <cell r="O57">
            <v>3</v>
          </cell>
          <cell r="S57">
            <v>4</v>
          </cell>
          <cell r="W57">
            <v>5</v>
          </cell>
          <cell r="AA57">
            <v>6</v>
          </cell>
          <cell r="AE57">
            <v>7</v>
          </cell>
          <cell r="AI57">
            <v>8</v>
          </cell>
          <cell r="AM57">
            <v>9</v>
          </cell>
          <cell r="AQ57">
            <v>10</v>
          </cell>
          <cell r="AU57">
            <v>11</v>
          </cell>
          <cell r="AY57">
            <v>12</v>
          </cell>
        </row>
        <row r="58">
          <cell r="B58" t="str">
            <v>Parcela</v>
          </cell>
          <cell r="E58" t="str">
            <v>%</v>
          </cell>
          <cell r="G58">
            <v>5.9083460565426127E-2</v>
          </cell>
          <cell r="K58">
            <v>9.7397122988641033E-2</v>
          </cell>
          <cell r="O58">
            <v>6.1080011497421399E-2</v>
          </cell>
          <cell r="S58">
            <v>7.3590757327817446E-2</v>
          </cell>
          <cell r="W58">
            <v>9.770282851403804E-2</v>
          </cell>
          <cell r="AA58">
            <v>0.19077503281139863</v>
          </cell>
          <cell r="AE58">
            <v>0.10647272772203657</v>
          </cell>
          <cell r="AI58">
            <v>3.4596379336650968E-2</v>
          </cell>
          <cell r="AM58">
            <v>0.11628499326980538</v>
          </cell>
          <cell r="AQ58">
            <v>6.7233420966805166E-2</v>
          </cell>
          <cell r="AU58">
            <v>5.7667232657957104E-2</v>
          </cell>
          <cell r="AY58">
            <v>3.8116032342002414E-2</v>
          </cell>
        </row>
        <row r="59">
          <cell r="E59" t="str">
            <v>R$</v>
          </cell>
          <cell r="G59">
            <v>46152.111702005677</v>
          </cell>
          <cell r="K59">
            <v>76080.223748033706</v>
          </cell>
          <cell r="O59">
            <v>47711.685917029055</v>
          </cell>
          <cell r="S59">
            <v>57484.257352658802</v>
          </cell>
          <cell r="W59">
            <v>76319.020789050279</v>
          </cell>
          <cell r="AA59">
            <v>149020.90263510559</v>
          </cell>
          <cell r="AE59">
            <v>83169.488990970844</v>
          </cell>
          <cell r="AI59">
            <v>27024.415096031378</v>
          </cell>
          <cell r="AM59">
            <v>90834.185189814787</v>
          </cell>
          <cell r="AQ59">
            <v>52518.324500168565</v>
          </cell>
          <cell r="AU59">
            <v>45045.847648487186</v>
          </cell>
          <cell r="AY59">
            <v>29773.736430644174</v>
          </cell>
        </row>
        <row r="60">
          <cell r="B60" t="str">
            <v>Acumulado</v>
          </cell>
          <cell r="E60" t="str">
            <v>%</v>
          </cell>
          <cell r="G60">
            <v>5.9083460565426127E-2</v>
          </cell>
          <cell r="K60">
            <v>0.15648058355406716</v>
          </cell>
          <cell r="O60">
            <v>0.21756059505148859</v>
          </cell>
          <cell r="S60">
            <v>0.29115135237930606</v>
          </cell>
          <cell r="W60">
            <v>0.38885418089334411</v>
          </cell>
          <cell r="AA60">
            <v>0.57962921370474274</v>
          </cell>
          <cell r="AE60">
            <v>0.68610194142677927</v>
          </cell>
          <cell r="AI60">
            <v>0.72069832076343021</v>
          </cell>
          <cell r="AM60">
            <v>0.83698331403323567</v>
          </cell>
          <cell r="AQ60">
            <v>0.90421673500004074</v>
          </cell>
          <cell r="AU60">
            <v>0.96188396765799788</v>
          </cell>
          <cell r="AY60">
            <v>1.0000000000000002</v>
          </cell>
        </row>
        <row r="61">
          <cell r="E61" t="str">
            <v>R$</v>
          </cell>
          <cell r="G61">
            <v>46152.111702005677</v>
          </cell>
          <cell r="K61">
            <v>122232.33545003939</v>
          </cell>
          <cell r="O61">
            <v>169944.02136706846</v>
          </cell>
          <cell r="S61">
            <v>227428.27871972727</v>
          </cell>
          <cell r="W61">
            <v>303747.29950877756</v>
          </cell>
          <cell r="AA61">
            <v>452768.20214388316</v>
          </cell>
          <cell r="AE61">
            <v>535937.69113485399</v>
          </cell>
          <cell r="AI61">
            <v>562962.10623088537</v>
          </cell>
          <cell r="AM61">
            <v>653796.29142070014</v>
          </cell>
          <cell r="AQ61">
            <v>706314.6159208687</v>
          </cell>
          <cell r="AU61">
            <v>751360.4635693559</v>
          </cell>
          <cell r="AY61">
            <v>781134.20000000007</v>
          </cell>
        </row>
      </sheetData>
      <sheetData sheetId="4"/>
      <sheetData sheetId="5">
        <row r="14">
          <cell r="C14">
            <v>1</v>
          </cell>
        </row>
        <row r="15">
          <cell r="C15">
            <v>1</v>
          </cell>
        </row>
        <row r="16">
          <cell r="C16">
            <v>1</v>
          </cell>
        </row>
        <row r="17">
          <cell r="C17">
            <v>1</v>
          </cell>
        </row>
        <row r="18">
          <cell r="C18">
            <v>1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8"/>
  <dimension ref="B1:BC1227"/>
  <sheetViews>
    <sheetView showGridLines="0" tabSelected="1" topLeftCell="A38" zoomScaleNormal="100" zoomScaleSheetLayoutView="100" workbookViewId="0">
      <selection activeCell="K30" sqref="K30"/>
    </sheetView>
  </sheetViews>
  <sheetFormatPr defaultColWidth="3.42578125" defaultRowHeight="11.25" customHeight="1" zeroHeight="1" x14ac:dyDescent="0.2"/>
  <cols>
    <col min="1" max="1" width="2.28515625" style="5" customWidth="1"/>
    <col min="2" max="2" width="5.5703125" style="6" customWidth="1"/>
    <col min="3" max="3" width="20" style="7" customWidth="1"/>
    <col min="4" max="4" width="0.85546875" style="7" customWidth="1"/>
    <col min="5" max="56" width="3.42578125" style="5" customWidth="1"/>
    <col min="57" max="16384" width="3.42578125" style="5"/>
  </cols>
  <sheetData>
    <row r="1" spans="2:54" ht="13.5" hidden="1" x14ac:dyDescent="0.25">
      <c r="B1" s="1" t="e">
        <f ca="1">OFFSET(B1,-1,0)+1</f>
        <v>#REF!</v>
      </c>
      <c r="C1" s="2" t="e">
        <f ca="1">IF(B1&lt;=numEventos,INDEX(Eventos,B1,2),"")</f>
        <v>#REF!</v>
      </c>
      <c r="D1" s="3" t="s">
        <v>0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2:54" hidden="1" x14ac:dyDescent="0.2"/>
    <row r="3" spans="2:54" hidden="1" x14ac:dyDescent="0.2"/>
    <row r="4" spans="2:54" hidden="1" x14ac:dyDescent="0.2"/>
    <row r="5" spans="2:54" hidden="1" x14ac:dyDescent="0.2"/>
    <row r="6" spans="2:54" hidden="1" x14ac:dyDescent="0.2"/>
    <row r="7" spans="2:54" hidden="1" x14ac:dyDescent="0.2"/>
    <row r="8" spans="2:54" hidden="1" x14ac:dyDescent="0.2"/>
    <row r="9" spans="2:54" hidden="1" x14ac:dyDescent="0.2"/>
    <row r="10" spans="2:54" hidden="1" x14ac:dyDescent="0.2"/>
    <row r="11" spans="2:54" hidden="1" x14ac:dyDescent="0.2"/>
    <row r="12" spans="2:54" hidden="1" x14ac:dyDescent="0.2"/>
    <row r="13" spans="2:54" hidden="1" x14ac:dyDescent="0.2"/>
    <row r="14" spans="2:54" hidden="1" x14ac:dyDescent="0.2"/>
    <row r="15" spans="2:54" hidden="1" x14ac:dyDescent="0.2"/>
    <row r="16" spans="2:54" hidden="1" x14ac:dyDescent="0.2"/>
    <row r="17" spans="2:55" hidden="1" x14ac:dyDescent="0.2"/>
    <row r="18" spans="2:55" hidden="1" x14ac:dyDescent="0.2"/>
    <row r="19" spans="2:55" customFormat="1" ht="15" hidden="1" x14ac:dyDescent="0.25"/>
    <row r="20" spans="2:55" s="8" customFormat="1" ht="30.75" customHeight="1" x14ac:dyDescent="0.25">
      <c r="C20" s="9"/>
      <c r="D20" s="10" t="s">
        <v>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Z20"/>
      <c r="AA20"/>
      <c r="AB20"/>
      <c r="AC20" s="11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Y20" s="13" t="s">
        <v>2</v>
      </c>
      <c r="AZ20" s="14"/>
      <c r="BA20" s="14"/>
      <c r="BB20" s="15"/>
      <c r="BC20" s="8">
        <f ca="1">COUNTA(OFFSET(Medições,0,0,,2))/3*12</f>
        <v>12</v>
      </c>
    </row>
    <row r="21" spans="2:55" ht="6.75" customHeight="1" x14ac:dyDescent="0.2"/>
    <row r="22" spans="2:55" x14ac:dyDescent="0.2"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</row>
    <row r="23" spans="2:55" x14ac:dyDescent="0.2"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5" x14ac:dyDescent="0.2">
      <c r="E24" s="16"/>
      <c r="F24" s="16"/>
      <c r="X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</row>
    <row r="25" spans="2:55" x14ac:dyDescent="0.2">
      <c r="E25" s="16"/>
      <c r="F25" s="16"/>
      <c r="X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</row>
    <row r="26" spans="2:55" ht="45.75" customHeight="1" x14ac:dyDescent="0.2"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7"/>
      <c r="AA26" s="17"/>
      <c r="AB26" s="17"/>
      <c r="AC26" s="18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</row>
    <row r="27" spans="2:55" ht="11.25" customHeight="1" x14ac:dyDescent="0.25">
      <c r="E27" s="16"/>
      <c r="F27" s="16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9"/>
      <c r="AR27" s="20"/>
      <c r="AS27" s="20"/>
      <c r="AT27" s="20"/>
      <c r="AU27" s="20"/>
      <c r="AV27" s="20"/>
      <c r="AW27" s="19"/>
      <c r="AX27" s="21"/>
      <c r="AY27" s="22"/>
      <c r="AZ27" s="22"/>
      <c r="BA27" s="22"/>
      <c r="BB27" s="22"/>
    </row>
    <row r="28" spans="2:55" ht="15.75" x14ac:dyDescent="0.25">
      <c r="E28" s="16"/>
      <c r="F28" s="16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 s="23" t="s">
        <v>3</v>
      </c>
      <c r="AA28" s="24">
        <f ca="1">OFFSET(G62,TRUNC((mediçao-G59)/12,0)*8,(mediçao-OFFSET(G59,TRUNC((mediçao-G59)/12,0)*8,0))*4)</f>
        <v>0</v>
      </c>
      <c r="AB28" s="25"/>
      <c r="AC28" s="25"/>
      <c r="AD28" s="26"/>
      <c r="AE28"/>
      <c r="AF28"/>
      <c r="AG28"/>
      <c r="AH28" s="27" t="s">
        <v>4</v>
      </c>
      <c r="AI28" s="28" t="str">
        <f ca="1">IF(OFFSET(G58,TRUNC((mediçao-G59)/12,0)*8,(mediçao-OFFSET(G58,1+TRUNC((mediçao-G59)/12,0)*8,0))*4)="","DIGITE A DATA DA MEDIÇÃO",TEXT(IF(mediçao=G59,dataInicioObra,1+OFFSET(G58,TRUNC((mediçao-G59)/12,0)*8,(mediçao-1-OFFSET(G58,1+TRUNC((mediçao-G59)/12,0)*8,0))*4)),"dd/mm/aaaa")&amp;" a "&amp;TEXT(OFFSET(G58,TRUNC((mediçao-G59)/12,0)*8,(mediçao-OFFSET(G58,1+TRUNC((mediçao-G59)/12,0)*8,0))*4),"dd/mm/aaaa"))</f>
        <v>DIGITE A DATA DA MEDIÇÃO</v>
      </c>
      <c r="AJ28" s="29"/>
      <c r="AK28" s="29"/>
      <c r="AL28" s="29"/>
      <c r="AM28" s="29"/>
      <c r="AN28" s="29"/>
      <c r="AO28" s="29"/>
      <c r="AP28" s="29"/>
      <c r="AQ28" s="29"/>
      <c r="AR28" s="29"/>
      <c r="AS28" s="30"/>
      <c r="AT28"/>
      <c r="AW28" s="23" t="s">
        <v>5</v>
      </c>
      <c r="AX28" s="31">
        <v>1</v>
      </c>
      <c r="AY28" s="32"/>
      <c r="AZ28" s="32"/>
      <c r="BA28" s="32"/>
      <c r="BB28" s="33"/>
    </row>
    <row r="29" spans="2:55" x14ac:dyDescent="0.2"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34">
        <f>mediçao</f>
        <v>1</v>
      </c>
      <c r="BB29" s="34" t="str">
        <f>CONCATENATE(mediçao,".")</f>
        <v>1.</v>
      </c>
    </row>
    <row r="30" spans="2:55" ht="99.95" customHeight="1" x14ac:dyDescent="0.2">
      <c r="B30" s="35"/>
      <c r="E30" s="36" t="str">
        <f>IF([1]Eventograma_e_Quantitativos!N15&lt;&gt;"",[1]Eventograma_e_Quantitativos!N15,"")</f>
        <v>A</v>
      </c>
      <c r="F30" s="36" t="str">
        <f>IF([1]Eventograma_e_Quantitativos!O15&lt;&gt;"",[1]Eventograma_e_Quantitativos!O15,"")</f>
        <v>B</v>
      </c>
      <c r="G30" s="36" t="str">
        <f>IF([1]Eventograma_e_Quantitativos!P15&lt;&gt;"",[1]Eventograma_e_Quantitativos!P15,"")</f>
        <v>C</v>
      </c>
      <c r="H30" s="36" t="str">
        <f>IF([1]Eventograma_e_Quantitativos!Q15&lt;&gt;"",[1]Eventograma_e_Quantitativos!Q15,"")</f>
        <v>D</v>
      </c>
      <c r="I30" s="36" t="str">
        <f>IF([1]Eventograma_e_Quantitativos!R15&lt;&gt;"",[1]Eventograma_e_Quantitativos!R15,"")</f>
        <v/>
      </c>
      <c r="J30" s="36" t="str">
        <f>IF([1]Eventograma_e_Quantitativos!S15&lt;&gt;"",[1]Eventograma_e_Quantitativos!S15,"")</f>
        <v/>
      </c>
      <c r="K30" s="36" t="str">
        <f>IF([1]Eventograma_e_Quantitativos!T15&lt;&gt;"",[1]Eventograma_e_Quantitativos!T15,"")</f>
        <v/>
      </c>
      <c r="L30" s="36" t="str">
        <f>IF([1]Eventograma_e_Quantitativos!U15&lt;&gt;"",[1]Eventograma_e_Quantitativos!U15,"")</f>
        <v/>
      </c>
      <c r="M30" s="36" t="str">
        <f>IF([1]Eventograma_e_Quantitativos!V15&lt;&gt;"",[1]Eventograma_e_Quantitativos!V15,"")</f>
        <v/>
      </c>
      <c r="N30" s="36" t="str">
        <f>IF([1]Eventograma_e_Quantitativos!W15&lt;&gt;"",[1]Eventograma_e_Quantitativos!W15,"")</f>
        <v/>
      </c>
      <c r="O30" s="36" t="str">
        <f>IF([1]Eventograma_e_Quantitativos!X15&lt;&gt;"",[1]Eventograma_e_Quantitativos!X15,"")</f>
        <v/>
      </c>
      <c r="P30" s="36" t="str">
        <f>IF([1]Eventograma_e_Quantitativos!Y15&lt;&gt;"",[1]Eventograma_e_Quantitativos!Y15,"")</f>
        <v/>
      </c>
      <c r="Q30" s="36" t="str">
        <f>IF([1]Eventograma_e_Quantitativos!Z15&lt;&gt;"",[1]Eventograma_e_Quantitativos!Z15,"")</f>
        <v/>
      </c>
      <c r="R30" s="36" t="str">
        <f>IF([1]Eventograma_e_Quantitativos!AA15&lt;&gt;"",[1]Eventograma_e_Quantitativos!AA15,"")</f>
        <v/>
      </c>
      <c r="S30" s="36" t="str">
        <f>IF([1]Eventograma_e_Quantitativos!AB15&lt;&gt;"",[1]Eventograma_e_Quantitativos!AB15,"")</f>
        <v/>
      </c>
      <c r="T30" s="36" t="str">
        <f>IF([1]Eventograma_e_Quantitativos!AC15&lt;&gt;"",[1]Eventograma_e_Quantitativos!AC15,"")</f>
        <v/>
      </c>
      <c r="U30" s="36" t="str">
        <f>IF([1]Eventograma_e_Quantitativos!AD15&lt;&gt;"",[1]Eventograma_e_Quantitativos!AD15,"")</f>
        <v/>
      </c>
      <c r="V30" s="36" t="str">
        <f>IF([1]Eventograma_e_Quantitativos!AE15&lt;&gt;"",[1]Eventograma_e_Quantitativos!AE15,"")</f>
        <v/>
      </c>
      <c r="W30" s="36" t="str">
        <f>IF([1]Eventograma_e_Quantitativos!AF15&lt;&gt;"",[1]Eventograma_e_Quantitativos!AF15,"")</f>
        <v/>
      </c>
      <c r="X30" s="36" t="str">
        <f>IF([1]Eventograma_e_Quantitativos!AG15&lt;&gt;"",[1]Eventograma_e_Quantitativos!AG15,"")</f>
        <v/>
      </c>
      <c r="Y30" s="36" t="str">
        <f>IF([1]Eventograma_e_Quantitativos!AH15&lt;&gt;"",[1]Eventograma_e_Quantitativos!AH15,"")</f>
        <v/>
      </c>
      <c r="Z30" s="36" t="str">
        <f>IF([1]Eventograma_e_Quantitativos!AI15&lt;&gt;"",[1]Eventograma_e_Quantitativos!AI15,"")</f>
        <v/>
      </c>
      <c r="AA30" s="36" t="str">
        <f>IF([1]Eventograma_e_Quantitativos!AJ15&lt;&gt;"",[1]Eventograma_e_Quantitativos!AJ15,"")</f>
        <v/>
      </c>
      <c r="AB30" s="36" t="str">
        <f>IF([1]Eventograma_e_Quantitativos!AK15&lt;&gt;"",[1]Eventograma_e_Quantitativos!AK15,"")</f>
        <v/>
      </c>
      <c r="AC30" s="36" t="str">
        <f>IF([1]Eventograma_e_Quantitativos!AL15&lt;&gt;"",[1]Eventograma_e_Quantitativos!AL15,"")</f>
        <v/>
      </c>
      <c r="AD30" s="36" t="str">
        <f>IF([1]Eventograma_e_Quantitativos!AM15&lt;&gt;"",[1]Eventograma_e_Quantitativos!AM15,"")</f>
        <v/>
      </c>
      <c r="AE30" s="36" t="str">
        <f>IF([1]Eventograma_e_Quantitativos!AN15&lt;&gt;"",[1]Eventograma_e_Quantitativos!AN15,"")</f>
        <v/>
      </c>
      <c r="AF30" s="36" t="str">
        <f>IF([1]Eventograma_e_Quantitativos!AO15&lt;&gt;"",[1]Eventograma_e_Quantitativos!AO15,"")</f>
        <v/>
      </c>
      <c r="AG30" s="36" t="str">
        <f>IF([1]Eventograma_e_Quantitativos!AP15&lt;&gt;"",[1]Eventograma_e_Quantitativos!AP15,"")</f>
        <v/>
      </c>
      <c r="AH30" s="36" t="str">
        <f>IF([1]Eventograma_e_Quantitativos!AQ15&lt;&gt;"",[1]Eventograma_e_Quantitativos!AQ15,"")</f>
        <v/>
      </c>
      <c r="AI30" s="36" t="str">
        <f>IF([1]Eventograma_e_Quantitativos!AR15&lt;&gt;"",[1]Eventograma_e_Quantitativos!AR15,"")</f>
        <v/>
      </c>
      <c r="AJ30" s="36" t="str">
        <f>IF([1]Eventograma_e_Quantitativos!AS15&lt;&gt;"",[1]Eventograma_e_Quantitativos!AS15,"")</f>
        <v/>
      </c>
      <c r="AK30" s="36" t="str">
        <f>IF([1]Eventograma_e_Quantitativos!AT15&lt;&gt;"",[1]Eventograma_e_Quantitativos!AT15,"")</f>
        <v/>
      </c>
      <c r="AL30" s="36" t="str">
        <f>IF([1]Eventograma_e_Quantitativos!AU15&lt;&gt;"",[1]Eventograma_e_Quantitativos!AU15,"")</f>
        <v/>
      </c>
      <c r="AM30" s="36" t="str">
        <f>IF([1]Eventograma_e_Quantitativos!AV15&lt;&gt;"",[1]Eventograma_e_Quantitativos!AV15,"")</f>
        <v/>
      </c>
      <c r="AN30" s="36" t="str">
        <f>IF([1]Eventograma_e_Quantitativos!AW15&lt;&gt;"",[1]Eventograma_e_Quantitativos!AW15,"")</f>
        <v/>
      </c>
      <c r="AO30" s="36" t="str">
        <f>IF([1]Eventograma_e_Quantitativos!AX15&lt;&gt;"",[1]Eventograma_e_Quantitativos!AX15,"")</f>
        <v/>
      </c>
      <c r="AP30" s="36" t="str">
        <f>IF([1]Eventograma_e_Quantitativos!AY15&lt;&gt;"",[1]Eventograma_e_Quantitativos!AY15,"")</f>
        <v/>
      </c>
      <c r="AQ30" s="36" t="str">
        <f>IF([1]Eventograma_e_Quantitativos!AZ15&lt;&gt;"",[1]Eventograma_e_Quantitativos!AZ15,"")</f>
        <v/>
      </c>
      <c r="AR30" s="36" t="str">
        <f>IF([1]Eventograma_e_Quantitativos!BA15&lt;&gt;"",[1]Eventograma_e_Quantitativos!BA15,"")</f>
        <v/>
      </c>
      <c r="AS30" s="36" t="str">
        <f>IF([1]Eventograma_e_Quantitativos!BB15&lt;&gt;"",[1]Eventograma_e_Quantitativos!BB15,"")</f>
        <v/>
      </c>
      <c r="AT30" s="36" t="str">
        <f>IF([1]Eventograma_e_Quantitativos!BC15&lt;&gt;"",[1]Eventograma_e_Quantitativos!BC15,"")</f>
        <v/>
      </c>
      <c r="AU30" s="36" t="str">
        <f>IF([1]Eventograma_e_Quantitativos!BD15&lt;&gt;"",[1]Eventograma_e_Quantitativos!BD15,"")</f>
        <v/>
      </c>
      <c r="AV30" s="36" t="str">
        <f>IF([1]Eventograma_e_Quantitativos!BE15&lt;&gt;"",[1]Eventograma_e_Quantitativos!BE15,"")</f>
        <v/>
      </c>
      <c r="AW30" s="36" t="str">
        <f>IF([1]Eventograma_e_Quantitativos!BF15&lt;&gt;"",[1]Eventograma_e_Quantitativos!BF15,"")</f>
        <v/>
      </c>
      <c r="AX30" s="36" t="str">
        <f>IF([1]Eventograma_e_Quantitativos!BG15&lt;&gt;"",[1]Eventograma_e_Quantitativos!BG15,"")</f>
        <v/>
      </c>
      <c r="AY30" s="36" t="str">
        <f>IF([1]Eventograma_e_Quantitativos!BH15&lt;&gt;"",[1]Eventograma_e_Quantitativos!BH15,"")</f>
        <v/>
      </c>
      <c r="AZ30" s="36" t="str">
        <f>IF([1]Eventograma_e_Quantitativos!BI15&lt;&gt;"",[1]Eventograma_e_Quantitativos!BI15,"")</f>
        <v/>
      </c>
      <c r="BA30" s="36" t="str">
        <f>IF([1]Eventograma_e_Quantitativos!BJ15&lt;&gt;"",[1]Eventograma_e_Quantitativos!BJ15,"")</f>
        <v/>
      </c>
      <c r="BB30" s="36" t="str">
        <f>IF([1]Eventograma_e_Quantitativos!BK15&lt;&gt;"",[1]Eventograma_e_Quantitativos!BK15,"")</f>
        <v/>
      </c>
    </row>
    <row r="31" spans="2:55" s="41" customFormat="1" ht="11.25" customHeight="1" x14ac:dyDescent="0.25">
      <c r="B31" s="37" t="s">
        <v>6</v>
      </c>
      <c r="C31" s="38" t="s">
        <v>7</v>
      </c>
      <c r="D31" s="39"/>
      <c r="E31" s="40">
        <v>1</v>
      </c>
      <c r="F31" s="40">
        <v>2</v>
      </c>
      <c r="G31" s="40">
        <v>3</v>
      </c>
      <c r="H31" s="40">
        <v>4</v>
      </c>
      <c r="I31" s="40">
        <v>5</v>
      </c>
      <c r="J31" s="40">
        <v>6</v>
      </c>
      <c r="K31" s="40">
        <v>7</v>
      </c>
      <c r="L31" s="40">
        <v>8</v>
      </c>
      <c r="M31" s="40">
        <v>9</v>
      </c>
      <c r="N31" s="40">
        <v>10</v>
      </c>
      <c r="O31" s="40">
        <v>11</v>
      </c>
      <c r="P31" s="40">
        <v>12</v>
      </c>
      <c r="Q31" s="40">
        <v>13</v>
      </c>
      <c r="R31" s="40">
        <v>14</v>
      </c>
      <c r="S31" s="40">
        <v>15</v>
      </c>
      <c r="T31" s="40">
        <v>16</v>
      </c>
      <c r="U31" s="40">
        <v>17</v>
      </c>
      <c r="V31" s="40">
        <v>18</v>
      </c>
      <c r="W31" s="40">
        <v>19</v>
      </c>
      <c r="X31" s="40">
        <v>20</v>
      </c>
      <c r="Y31" s="40">
        <v>21</v>
      </c>
      <c r="Z31" s="40">
        <v>22</v>
      </c>
      <c r="AA31" s="40">
        <v>23</v>
      </c>
      <c r="AB31" s="40">
        <v>24</v>
      </c>
      <c r="AC31" s="40">
        <v>25</v>
      </c>
      <c r="AD31" s="40">
        <v>26</v>
      </c>
      <c r="AE31" s="40">
        <v>27</v>
      </c>
      <c r="AF31" s="40">
        <v>28</v>
      </c>
      <c r="AG31" s="40">
        <v>29</v>
      </c>
      <c r="AH31" s="40">
        <v>30</v>
      </c>
      <c r="AI31" s="40">
        <v>31</v>
      </c>
      <c r="AJ31" s="40">
        <v>32</v>
      </c>
      <c r="AK31" s="40">
        <v>33</v>
      </c>
      <c r="AL31" s="40">
        <v>34</v>
      </c>
      <c r="AM31" s="40">
        <v>35</v>
      </c>
      <c r="AN31" s="40">
        <v>36</v>
      </c>
      <c r="AO31" s="40">
        <v>37</v>
      </c>
      <c r="AP31" s="40">
        <v>38</v>
      </c>
      <c r="AQ31" s="40">
        <v>39</v>
      </c>
      <c r="AR31" s="40">
        <v>40</v>
      </c>
      <c r="AS31" s="40">
        <v>41</v>
      </c>
      <c r="AT31" s="40">
        <v>42</v>
      </c>
      <c r="AU31" s="40">
        <v>43</v>
      </c>
      <c r="AV31" s="40">
        <v>44</v>
      </c>
      <c r="AW31" s="40">
        <v>45</v>
      </c>
      <c r="AX31" s="40">
        <v>46</v>
      </c>
      <c r="AY31" s="40">
        <v>47</v>
      </c>
      <c r="AZ31" s="40">
        <v>48</v>
      </c>
      <c r="BA31" s="40">
        <v>49</v>
      </c>
      <c r="BB31" s="40">
        <v>50</v>
      </c>
    </row>
    <row r="32" spans="2:55" s="39" customFormat="1" ht="20.25" customHeight="1" x14ac:dyDescent="0.25">
      <c r="B32" s="42"/>
      <c r="C32" s="43"/>
      <c r="D32" s="44"/>
      <c r="E32" s="45" t="s">
        <v>8</v>
      </c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7"/>
    </row>
    <row r="33" spans="2:54" s="51" customFormat="1" ht="4.5" customHeight="1" x14ac:dyDescent="0.2">
      <c r="B33" s="48"/>
      <c r="C33" s="49"/>
      <c r="D33" s="49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</row>
    <row r="34" spans="2:54" ht="13.5" x14ac:dyDescent="0.25">
      <c r="B34" s="1">
        <f ca="1">OFFSET(B34,-1,0)+1</f>
        <v>1</v>
      </c>
      <c r="C34" s="2" t="str">
        <f t="shared" ref="C34:C55" ca="1" si="0">IF(B34&lt;=numEventos,INDEX(Eventos,B34,2),"")</f>
        <v>Administração Local</v>
      </c>
      <c r="D34" s="3" t="s">
        <v>0</v>
      </c>
      <c r="E34" s="52" t="s">
        <v>9</v>
      </c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4"/>
    </row>
    <row r="35" spans="2:54" ht="13.5" x14ac:dyDescent="0.25">
      <c r="B35" s="1">
        <f ca="1">OFFSET(B35,-1,0)+1</f>
        <v>2</v>
      </c>
      <c r="C35" s="2" t="str">
        <f t="shared" ca="1" si="0"/>
        <v>Placa, vigas e pilares</v>
      </c>
      <c r="D35" s="3" t="s">
        <v>0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</row>
    <row r="36" spans="2:54" ht="13.5" x14ac:dyDescent="0.25">
      <c r="B36" s="1">
        <f ca="1">OFFSET(B36,-1,0)+1</f>
        <v>3</v>
      </c>
      <c r="C36" s="2" t="str">
        <f t="shared" ca="1" si="0"/>
        <v>Laje</v>
      </c>
      <c r="D36" s="3" t="s">
        <v>0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</row>
    <row r="37" spans="2:54" ht="13.5" x14ac:dyDescent="0.25">
      <c r="B37" s="1">
        <f ca="1">OFFSET(B37,-1,0)+1</f>
        <v>4</v>
      </c>
      <c r="C37" s="2" t="str">
        <f t="shared" ca="1" si="0"/>
        <v>Alvenaria</v>
      </c>
      <c r="D37" s="3" t="s">
        <v>0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</row>
    <row r="38" spans="2:54" ht="13.5" x14ac:dyDescent="0.25">
      <c r="B38" s="1">
        <f ca="1">OFFSET(B38,-1,0)+1</f>
        <v>5</v>
      </c>
      <c r="C38" s="2" t="str">
        <f t="shared" ca="1" si="0"/>
        <v>Estrutura da cobertura</v>
      </c>
      <c r="D38" s="3" t="s">
        <v>0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</row>
    <row r="39" spans="2:54" ht="13.5" x14ac:dyDescent="0.25">
      <c r="B39" s="1">
        <f t="shared" ref="B39:B55" ca="1" si="1">OFFSET(B39,-1,0)+1</f>
        <v>6</v>
      </c>
      <c r="C39" s="2" t="str">
        <f t="shared" ca="1" si="0"/>
        <v>Telhamento e pingadeira</v>
      </c>
      <c r="D39" s="3" t="s">
        <v>0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</row>
    <row r="40" spans="2:54" ht="13.5" x14ac:dyDescent="0.25">
      <c r="B40" s="1">
        <f t="shared" ca="1" si="1"/>
        <v>7</v>
      </c>
      <c r="C40" s="2" t="str">
        <f t="shared" ca="1" si="0"/>
        <v>Chapisco e reboco</v>
      </c>
      <c r="D40" s="3" t="s">
        <v>0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</row>
    <row r="41" spans="2:54" ht="13.5" x14ac:dyDescent="0.25">
      <c r="B41" s="1">
        <f t="shared" ca="1" si="1"/>
        <v>8</v>
      </c>
      <c r="C41" s="2" t="str">
        <f t="shared" ca="1" si="0"/>
        <v>Contrapiso</v>
      </c>
      <c r="D41" s="3" t="s">
        <v>0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</row>
    <row r="42" spans="2:54" ht="13.5" x14ac:dyDescent="0.25">
      <c r="B42" s="1">
        <f t="shared" ca="1" si="1"/>
        <v>9</v>
      </c>
      <c r="C42" s="2" t="str">
        <f t="shared" ca="1" si="0"/>
        <v>Rede pluvial</v>
      </c>
      <c r="D42" s="3" t="s">
        <v>0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</row>
    <row r="43" spans="2:54" ht="13.5" x14ac:dyDescent="0.25">
      <c r="B43" s="1">
        <f t="shared" ca="1" si="1"/>
        <v>10</v>
      </c>
      <c r="C43" s="2" t="str">
        <f t="shared" ca="1" si="0"/>
        <v>Rede de esgoto</v>
      </c>
      <c r="D43" s="3" t="s">
        <v>0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</row>
    <row r="44" spans="2:54" ht="13.5" x14ac:dyDescent="0.25">
      <c r="B44" s="1">
        <f t="shared" ca="1" si="1"/>
        <v>11</v>
      </c>
      <c r="C44" s="2" t="str">
        <f t="shared" ca="1" si="0"/>
        <v>Forro</v>
      </c>
      <c r="D44" s="3" t="s">
        <v>0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</row>
    <row r="45" spans="2:54" ht="13.5" x14ac:dyDescent="0.25">
      <c r="B45" s="1">
        <f t="shared" ca="1" si="1"/>
        <v>12</v>
      </c>
      <c r="C45" s="2" t="str">
        <f t="shared" ca="1" si="0"/>
        <v>Revestimentos cerâmico</v>
      </c>
      <c r="D45" s="3" t="s">
        <v>0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</row>
    <row r="46" spans="2:54" ht="13.5" x14ac:dyDescent="0.25">
      <c r="B46" s="1">
        <f t="shared" ca="1" si="1"/>
        <v>13</v>
      </c>
      <c r="C46" s="2" t="str">
        <f t="shared" ca="1" si="0"/>
        <v>Água fria e aparelhos hidráulicos</v>
      </c>
      <c r="D46" s="3" t="s">
        <v>0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</row>
    <row r="47" spans="2:54" ht="13.5" x14ac:dyDescent="0.25">
      <c r="B47" s="1">
        <f t="shared" ca="1" si="1"/>
        <v>14</v>
      </c>
      <c r="C47" s="2" t="str">
        <f t="shared" ca="1" si="0"/>
        <v>Instalações elétricas</v>
      </c>
      <c r="D47" s="3" t="s">
        <v>0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</row>
    <row r="48" spans="2:54" ht="13.5" x14ac:dyDescent="0.25">
      <c r="B48" s="1">
        <f t="shared" ca="1" si="1"/>
        <v>15</v>
      </c>
      <c r="C48" s="2" t="str">
        <f t="shared" ca="1" si="0"/>
        <v>Outras instalações</v>
      </c>
      <c r="D48" s="3" t="s">
        <v>0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</row>
    <row r="49" spans="2:54" ht="13.5" x14ac:dyDescent="0.25">
      <c r="B49" s="1">
        <f t="shared" ca="1" si="1"/>
        <v>16</v>
      </c>
      <c r="C49" s="2" t="str">
        <f t="shared" ca="1" si="0"/>
        <v>Emassamento e pintura</v>
      </c>
      <c r="D49" s="3" t="s">
        <v>0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</row>
    <row r="50" spans="2:54" ht="13.5" x14ac:dyDescent="0.25">
      <c r="B50" s="1">
        <f t="shared" ca="1" si="1"/>
        <v>17</v>
      </c>
      <c r="C50" s="2" t="str">
        <f t="shared" ca="1" si="0"/>
        <v>SPDA</v>
      </c>
      <c r="D50" s="3" t="s">
        <v>0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</row>
    <row r="51" spans="2:54" ht="13.5" x14ac:dyDescent="0.25">
      <c r="B51" s="1">
        <f t="shared" ca="1" si="1"/>
        <v>18</v>
      </c>
      <c r="C51" s="2" t="str">
        <f t="shared" ca="1" si="0"/>
        <v>Esquadrias</v>
      </c>
      <c r="D51" s="3" t="s">
        <v>0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</row>
    <row r="52" spans="2:54" ht="13.5" x14ac:dyDescent="0.25">
      <c r="B52" s="1">
        <f t="shared" ca="1" si="1"/>
        <v>19</v>
      </c>
      <c r="C52" s="2" t="str">
        <f t="shared" ca="1" si="0"/>
        <v>Granilite</v>
      </c>
      <c r="D52" s="3" t="s">
        <v>0</v>
      </c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</row>
    <row r="53" spans="2:54" ht="13.5" x14ac:dyDescent="0.25">
      <c r="B53" s="1">
        <f t="shared" ca="1" si="1"/>
        <v>20</v>
      </c>
      <c r="C53" s="2" t="str">
        <f t="shared" ca="1" si="0"/>
        <v>Divisória em granito</v>
      </c>
      <c r="D53" s="3" t="s">
        <v>0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</row>
    <row r="54" spans="2:54" ht="13.5" x14ac:dyDescent="0.25">
      <c r="B54" s="1">
        <f t="shared" ca="1" si="1"/>
        <v>21</v>
      </c>
      <c r="C54" s="2" t="str">
        <f t="shared" ca="1" si="0"/>
        <v>Calçada e acessibilidade</v>
      </c>
      <c r="D54" s="3" t="s">
        <v>0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</row>
    <row r="55" spans="2:54" ht="13.5" x14ac:dyDescent="0.25">
      <c r="B55" s="1">
        <f t="shared" ca="1" si="1"/>
        <v>22</v>
      </c>
      <c r="C55" s="2" t="str">
        <f t="shared" ca="1" si="0"/>
        <v>Incêndio e diversos</v>
      </c>
      <c r="D55" s="3" t="s">
        <v>0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</row>
    <row r="56" spans="2:54" x14ac:dyDescent="0.2"/>
    <row r="57" spans="2:54" ht="12" x14ac:dyDescent="0.2">
      <c r="G57" s="55" t="s">
        <v>10</v>
      </c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  <c r="BB57" s="57"/>
    </row>
    <row r="58" spans="2:54" ht="15" customHeight="1" x14ac:dyDescent="0.2">
      <c r="G58" s="58"/>
      <c r="H58" s="59"/>
      <c r="I58" s="59"/>
      <c r="J58" s="60"/>
      <c r="K58" s="58"/>
      <c r="L58" s="59"/>
      <c r="M58" s="59"/>
      <c r="N58" s="60"/>
      <c r="O58" s="58"/>
      <c r="P58" s="59"/>
      <c r="Q58" s="59"/>
      <c r="R58" s="60"/>
      <c r="S58" s="58"/>
      <c r="T58" s="59"/>
      <c r="U58" s="59"/>
      <c r="V58" s="60"/>
      <c r="W58" s="58"/>
      <c r="X58" s="59"/>
      <c r="Y58" s="59"/>
      <c r="Z58" s="60"/>
      <c r="AA58" s="58"/>
      <c r="AB58" s="59"/>
      <c r="AC58" s="59"/>
      <c r="AD58" s="60"/>
      <c r="AE58" s="58"/>
      <c r="AF58" s="59"/>
      <c r="AG58" s="59"/>
      <c r="AH58" s="60"/>
      <c r="AI58" s="58"/>
      <c r="AJ58" s="59"/>
      <c r="AK58" s="59"/>
      <c r="AL58" s="60"/>
      <c r="AM58" s="58"/>
      <c r="AN58" s="59"/>
      <c r="AO58" s="59"/>
      <c r="AP58" s="60"/>
      <c r="AQ58" s="58"/>
      <c r="AR58" s="59"/>
      <c r="AS58" s="59"/>
      <c r="AT58" s="60"/>
      <c r="AU58" s="58"/>
      <c r="AV58" s="59"/>
      <c r="AW58" s="59"/>
      <c r="AX58" s="60"/>
      <c r="AY58" s="58"/>
      <c r="AZ58" s="59"/>
      <c r="BA58" s="59"/>
      <c r="BB58" s="60"/>
    </row>
    <row r="59" spans="2:54" ht="15" x14ac:dyDescent="0.25">
      <c r="B59" s="61" t="s">
        <v>11</v>
      </c>
      <c r="C59" s="62"/>
      <c r="D59" s="11"/>
      <c r="E59" s="7"/>
      <c r="F59" s="7"/>
      <c r="G59" s="55">
        <f>(ROW($G59)-ROW($G$59))/8*12+1</f>
        <v>1</v>
      </c>
      <c r="H59" s="56"/>
      <c r="I59" s="56"/>
      <c r="J59" s="57"/>
      <c r="K59" s="55">
        <f>G59+1</f>
        <v>2</v>
      </c>
      <c r="L59" s="56"/>
      <c r="M59" s="56"/>
      <c r="N59" s="57"/>
      <c r="O59" s="55">
        <f>K59+1</f>
        <v>3</v>
      </c>
      <c r="P59" s="56"/>
      <c r="Q59" s="56"/>
      <c r="R59" s="57"/>
      <c r="S59" s="55">
        <f>O59+1</f>
        <v>4</v>
      </c>
      <c r="T59" s="56"/>
      <c r="U59" s="56"/>
      <c r="V59" s="57"/>
      <c r="W59" s="55">
        <f>S59+1</f>
        <v>5</v>
      </c>
      <c r="X59" s="56"/>
      <c r="Y59" s="56"/>
      <c r="Z59" s="57"/>
      <c r="AA59" s="55">
        <f>W59+1</f>
        <v>6</v>
      </c>
      <c r="AB59" s="56"/>
      <c r="AC59" s="56"/>
      <c r="AD59" s="57"/>
      <c r="AE59" s="55">
        <f>AA59+1</f>
        <v>7</v>
      </c>
      <c r="AF59" s="56"/>
      <c r="AG59" s="56"/>
      <c r="AH59" s="57"/>
      <c r="AI59" s="55">
        <f>AE59+1</f>
        <v>8</v>
      </c>
      <c r="AJ59" s="56"/>
      <c r="AK59" s="56"/>
      <c r="AL59" s="57"/>
      <c r="AM59" s="55">
        <f>AI59+1</f>
        <v>9</v>
      </c>
      <c r="AN59" s="56"/>
      <c r="AO59" s="56"/>
      <c r="AP59" s="57"/>
      <c r="AQ59" s="55">
        <f>AM59+1</f>
        <v>10</v>
      </c>
      <c r="AR59" s="56"/>
      <c r="AS59" s="56"/>
      <c r="AT59" s="57"/>
      <c r="AU59" s="55">
        <f>AQ59+1</f>
        <v>11</v>
      </c>
      <c r="AV59" s="56"/>
      <c r="AW59" s="56"/>
      <c r="AX59" s="57"/>
      <c r="AY59" s="55">
        <f>AU59+1</f>
        <v>12</v>
      </c>
      <c r="AZ59" s="56"/>
      <c r="BA59" s="56"/>
      <c r="BB59" s="57"/>
    </row>
    <row r="60" spans="2:54" ht="15" x14ac:dyDescent="0.25">
      <c r="B60" s="63" t="s">
        <v>12</v>
      </c>
      <c r="C60" s="64"/>
      <c r="D60" s="11"/>
      <c r="E60" s="65" t="s">
        <v>13</v>
      </c>
      <c r="F60" s="66"/>
      <c r="G60" s="67">
        <f ca="1">IF(TotalEventos=0,0,G61/TotalEventos)</f>
        <v>0</v>
      </c>
      <c r="H60" s="68"/>
      <c r="I60" s="68"/>
      <c r="J60" s="69"/>
      <c r="K60" s="67">
        <f ca="1">IF(TotalEventos=0,0,K61/TotalEventos)</f>
        <v>0</v>
      </c>
      <c r="L60" s="68"/>
      <c r="M60" s="68"/>
      <c r="N60" s="69"/>
      <c r="O60" s="67">
        <f ca="1">IF(TotalEventos=0,0,O61/TotalEventos)</f>
        <v>0</v>
      </c>
      <c r="P60" s="68"/>
      <c r="Q60" s="68"/>
      <c r="R60" s="69"/>
      <c r="S60" s="67">
        <f ca="1">IF(TotalEventos=0,0,S61/TotalEventos)</f>
        <v>0</v>
      </c>
      <c r="T60" s="68"/>
      <c r="U60" s="68"/>
      <c r="V60" s="69"/>
      <c r="W60" s="67">
        <f ca="1">IF(TotalEventos=0,0,W61/TotalEventos)</f>
        <v>0</v>
      </c>
      <c r="X60" s="68"/>
      <c r="Y60" s="68"/>
      <c r="Z60" s="69"/>
      <c r="AA60" s="67">
        <f ca="1">IF(TotalEventos=0,0,AA61/TotalEventos)</f>
        <v>0</v>
      </c>
      <c r="AB60" s="68"/>
      <c r="AC60" s="68"/>
      <c r="AD60" s="69"/>
      <c r="AE60" s="67">
        <f ca="1">IF(TotalEventos=0,0,AE61/TotalEventos)</f>
        <v>0</v>
      </c>
      <c r="AF60" s="68"/>
      <c r="AG60" s="68"/>
      <c r="AH60" s="69"/>
      <c r="AI60" s="67">
        <f ca="1">IF(TotalEventos=0,0,AI61/TotalEventos)</f>
        <v>0</v>
      </c>
      <c r="AJ60" s="68"/>
      <c r="AK60" s="68"/>
      <c r="AL60" s="69"/>
      <c r="AM60" s="67">
        <f ca="1">IF(TotalEventos=0,0,AM61/TotalEventos)</f>
        <v>0</v>
      </c>
      <c r="AN60" s="68"/>
      <c r="AO60" s="68"/>
      <c r="AP60" s="69"/>
      <c r="AQ60" s="67">
        <f ca="1">IF(TotalEventos=0,0,AQ61/TotalEventos)</f>
        <v>0</v>
      </c>
      <c r="AR60" s="68"/>
      <c r="AS60" s="68"/>
      <c r="AT60" s="69"/>
      <c r="AU60" s="67">
        <f ca="1">IF(TotalEventos=0,0,AU61/TotalEventos)</f>
        <v>0</v>
      </c>
      <c r="AV60" s="68"/>
      <c r="AW60" s="68"/>
      <c r="AX60" s="69"/>
      <c r="AY60" s="67">
        <f ca="1">IF(TotalEventos=0,0,AY61/TotalEventos)</f>
        <v>0</v>
      </c>
      <c r="AZ60" s="68"/>
      <c r="BA60" s="68"/>
      <c r="BB60" s="69"/>
    </row>
    <row r="61" spans="2:54" ht="15" x14ac:dyDescent="0.25">
      <c r="B61" s="70"/>
      <c r="C61" s="71"/>
      <c r="D61" s="11"/>
      <c r="E61" s="72" t="s">
        <v>14</v>
      </c>
      <c r="F61" s="73"/>
      <c r="G61" s="74">
        <f ca="1">SUMIF(OFFSET(Import.PLE,1,0,numEventos-1),G59,OFFSET(ValoresPorEvento,1,0,numEventos-1))*(1+INDEX(TotalPorEvento,1,0)/(TotalEventos-INDEX(TotalPorEvento,1,0)))</f>
        <v>0</v>
      </c>
      <c r="H61" s="75"/>
      <c r="I61" s="75"/>
      <c r="J61" s="76"/>
      <c r="K61" s="74">
        <f ca="1">SUMIF(OFFSET(Import.PLE,1,0,numEventos-1),K59,OFFSET(ValoresPorEvento,1,0,numEventos-1))*(1+INDEX(TotalPorEvento,1,0)/(TotalEventos-INDEX(TotalPorEvento,1,0)))</f>
        <v>0</v>
      </c>
      <c r="L61" s="75"/>
      <c r="M61" s="75"/>
      <c r="N61" s="76"/>
      <c r="O61" s="74">
        <f ca="1">SUMIF(OFFSET(Import.PLE,1,0,numEventos-1),O59,OFFSET(ValoresPorEvento,1,0,numEventos-1))*(1+INDEX(TotalPorEvento,1,0)/(TotalEventos-INDEX(TotalPorEvento,1,0)))</f>
        <v>0</v>
      </c>
      <c r="P61" s="75"/>
      <c r="Q61" s="75"/>
      <c r="R61" s="76"/>
      <c r="S61" s="74">
        <f ca="1">SUMIF(OFFSET(Import.PLE,1,0,numEventos-1),S59,OFFSET(ValoresPorEvento,1,0,numEventos-1))*(1+INDEX(TotalPorEvento,1,0)/(TotalEventos-INDEX(TotalPorEvento,1,0)))</f>
        <v>0</v>
      </c>
      <c r="T61" s="75"/>
      <c r="U61" s="75"/>
      <c r="V61" s="76"/>
      <c r="W61" s="74">
        <f ca="1">SUMIF(OFFSET(Import.PLE,1,0,numEventos-1),W59,OFFSET(ValoresPorEvento,1,0,numEventos-1))*(1+INDEX(TotalPorEvento,1,0)/(TotalEventos-INDEX(TotalPorEvento,1,0)))</f>
        <v>0</v>
      </c>
      <c r="X61" s="75"/>
      <c r="Y61" s="75"/>
      <c r="Z61" s="76"/>
      <c r="AA61" s="74">
        <f ca="1">SUMIF(OFFSET(Import.PLE,1,0,numEventos-1),AA59,OFFSET(ValoresPorEvento,1,0,numEventos-1))*(1+INDEX(TotalPorEvento,1,0)/(TotalEventos-INDEX(TotalPorEvento,1,0)))</f>
        <v>0</v>
      </c>
      <c r="AB61" s="75"/>
      <c r="AC61" s="75"/>
      <c r="AD61" s="76"/>
      <c r="AE61" s="74">
        <f ca="1">SUMIF(OFFSET(Import.PLE,1,0,numEventos-1),AE59,OFFSET(ValoresPorEvento,1,0,numEventos-1))*(1+INDEX(TotalPorEvento,1,0)/(TotalEventos-INDEX(TotalPorEvento,1,0)))</f>
        <v>0</v>
      </c>
      <c r="AF61" s="75"/>
      <c r="AG61" s="75"/>
      <c r="AH61" s="76"/>
      <c r="AI61" s="74">
        <f ca="1">SUMIF(OFFSET(Import.PLE,1,0,numEventos-1),AI59,OFFSET(ValoresPorEvento,1,0,numEventos-1))*(1+INDEX(TotalPorEvento,1,0)/(TotalEventos-INDEX(TotalPorEvento,1,0)))</f>
        <v>0</v>
      </c>
      <c r="AJ61" s="75"/>
      <c r="AK61" s="75"/>
      <c r="AL61" s="76"/>
      <c r="AM61" s="74">
        <f ca="1">SUMIF(OFFSET(Import.PLE,1,0,numEventos-1),AM59,OFFSET(ValoresPorEvento,1,0,numEventos-1))*(1+INDEX(TotalPorEvento,1,0)/(TotalEventos-INDEX(TotalPorEvento,1,0)))</f>
        <v>0</v>
      </c>
      <c r="AN61" s="75"/>
      <c r="AO61" s="75"/>
      <c r="AP61" s="76"/>
      <c r="AQ61" s="74">
        <f ca="1">SUMIF(OFFSET(Import.PLE,1,0,numEventos-1),AQ59,OFFSET(ValoresPorEvento,1,0,numEventos-1))*(1+INDEX(TotalPorEvento,1,0)/(TotalEventos-INDEX(TotalPorEvento,1,0)))</f>
        <v>0</v>
      </c>
      <c r="AR61" s="75"/>
      <c r="AS61" s="75"/>
      <c r="AT61" s="76"/>
      <c r="AU61" s="74">
        <f ca="1">SUMIF(OFFSET(Import.PLE,1,0,numEventos-1),AU59,OFFSET(ValoresPorEvento,1,0,numEventos-1))*(1+INDEX(TotalPorEvento,1,0)/(TotalEventos-INDEX(TotalPorEvento,1,0)))</f>
        <v>0</v>
      </c>
      <c r="AV61" s="75"/>
      <c r="AW61" s="75"/>
      <c r="AX61" s="76"/>
      <c r="AY61" s="74">
        <f ca="1">SUMIF(OFFSET(Import.PLE,1,0,numEventos-1),AY59,OFFSET(ValoresPorEvento,1,0,numEventos-1))*(1+INDEX(TotalPorEvento,1,0)/(TotalEventos-INDEX(TotalPorEvento,1,0)))</f>
        <v>0</v>
      </c>
      <c r="AZ61" s="75"/>
      <c r="BA61" s="75"/>
      <c r="BB61" s="76"/>
    </row>
    <row r="62" spans="2:54" ht="15" x14ac:dyDescent="0.25">
      <c r="B62" s="63" t="s">
        <v>15</v>
      </c>
      <c r="C62" s="64"/>
      <c r="D62" s="11"/>
      <c r="E62" s="77" t="s">
        <v>13</v>
      </c>
      <c r="F62" s="78"/>
      <c r="G62" s="67">
        <f ca="1">IF(TotalEventos=0,0,G63/TotalEventos)</f>
        <v>0</v>
      </c>
      <c r="H62" s="68"/>
      <c r="I62" s="68"/>
      <c r="J62" s="69"/>
      <c r="K62" s="67">
        <f ca="1">IF(TotalEventos=0,0,K63/TotalEventos)</f>
        <v>0</v>
      </c>
      <c r="L62" s="68"/>
      <c r="M62" s="68"/>
      <c r="N62" s="69"/>
      <c r="O62" s="67">
        <f ca="1">IF(TotalEventos=0,0,O63/TotalEventos)</f>
        <v>0</v>
      </c>
      <c r="P62" s="68"/>
      <c r="Q62" s="68"/>
      <c r="R62" s="69"/>
      <c r="S62" s="67">
        <f ca="1">IF(TotalEventos=0,0,S63/TotalEventos)</f>
        <v>0</v>
      </c>
      <c r="T62" s="68"/>
      <c r="U62" s="68"/>
      <c r="V62" s="69"/>
      <c r="W62" s="67">
        <f ca="1">IF(TotalEventos=0,0,W63/TotalEventos)</f>
        <v>0</v>
      </c>
      <c r="X62" s="68"/>
      <c r="Y62" s="68"/>
      <c r="Z62" s="69"/>
      <c r="AA62" s="67">
        <f ca="1">IF(TotalEventos=0,0,AA63/TotalEventos)</f>
        <v>0</v>
      </c>
      <c r="AB62" s="68"/>
      <c r="AC62" s="68"/>
      <c r="AD62" s="69"/>
      <c r="AE62" s="67">
        <f ca="1">IF(TotalEventos=0,0,AE63/TotalEventos)</f>
        <v>0</v>
      </c>
      <c r="AF62" s="68"/>
      <c r="AG62" s="68"/>
      <c r="AH62" s="69"/>
      <c r="AI62" s="67">
        <f ca="1">IF(TotalEventos=0,0,AI63/TotalEventos)</f>
        <v>0</v>
      </c>
      <c r="AJ62" s="68"/>
      <c r="AK62" s="68"/>
      <c r="AL62" s="69"/>
      <c r="AM62" s="67">
        <f ca="1">IF(TotalEventos=0,0,AM63/TotalEventos)</f>
        <v>0</v>
      </c>
      <c r="AN62" s="68"/>
      <c r="AO62" s="68"/>
      <c r="AP62" s="69"/>
      <c r="AQ62" s="67">
        <f ca="1">IF(TotalEventos=0,0,AQ63/TotalEventos)</f>
        <v>0</v>
      </c>
      <c r="AR62" s="68"/>
      <c r="AS62" s="68"/>
      <c r="AT62" s="69"/>
      <c r="AU62" s="67">
        <f ca="1">IF(TotalEventos=0,0,AU63/TotalEventos)</f>
        <v>0</v>
      </c>
      <c r="AV62" s="68"/>
      <c r="AW62" s="68"/>
      <c r="AX62" s="69"/>
      <c r="AY62" s="67">
        <f ca="1">IF(TotalEventos=0,0,AY63/TotalEventos)</f>
        <v>0</v>
      </c>
      <c r="AZ62" s="68"/>
      <c r="BA62" s="68"/>
      <c r="BB62" s="69"/>
    </row>
    <row r="63" spans="2:54" ht="15" x14ac:dyDescent="0.25">
      <c r="B63" s="70"/>
      <c r="C63" s="71"/>
      <c r="D63" s="11"/>
      <c r="E63" s="72" t="s">
        <v>14</v>
      </c>
      <c r="F63" s="73"/>
      <c r="G63" s="74">
        <f ca="1">SUMIF(OFFSET(Import.PLE,1,0,numEventos-1),"&lt;="&amp;G59,OFFSET(ValoresPorEvento,1,0,numEventos-1))*(1+INDEX(TotalPorEvento,1,0)/(TotalEventos-INDEX(TotalPorEvento,1,0)))</f>
        <v>0</v>
      </c>
      <c r="H63" s="75"/>
      <c r="I63" s="75"/>
      <c r="J63" s="76"/>
      <c r="K63" s="74">
        <f ca="1">K61+G63</f>
        <v>0</v>
      </c>
      <c r="L63" s="75"/>
      <c r="M63" s="75"/>
      <c r="N63" s="76"/>
      <c r="O63" s="74">
        <f ca="1">O61+K63</f>
        <v>0</v>
      </c>
      <c r="P63" s="75"/>
      <c r="Q63" s="75"/>
      <c r="R63" s="76"/>
      <c r="S63" s="74">
        <f ca="1">S61+O63</f>
        <v>0</v>
      </c>
      <c r="T63" s="75"/>
      <c r="U63" s="75"/>
      <c r="V63" s="76"/>
      <c r="W63" s="74">
        <f ca="1">W61+S63</f>
        <v>0</v>
      </c>
      <c r="X63" s="75"/>
      <c r="Y63" s="75"/>
      <c r="Z63" s="76"/>
      <c r="AA63" s="74">
        <f ca="1">AA61+W63</f>
        <v>0</v>
      </c>
      <c r="AB63" s="75"/>
      <c r="AC63" s="75"/>
      <c r="AD63" s="76"/>
      <c r="AE63" s="74">
        <f ca="1">AE61+AA63</f>
        <v>0</v>
      </c>
      <c r="AF63" s="75"/>
      <c r="AG63" s="75"/>
      <c r="AH63" s="76"/>
      <c r="AI63" s="74">
        <f ca="1">AI61+AE63</f>
        <v>0</v>
      </c>
      <c r="AJ63" s="75"/>
      <c r="AK63" s="75"/>
      <c r="AL63" s="76"/>
      <c r="AM63" s="74">
        <f ca="1">AM61+AI63</f>
        <v>0</v>
      </c>
      <c r="AN63" s="75"/>
      <c r="AO63" s="75"/>
      <c r="AP63" s="76"/>
      <c r="AQ63" s="74">
        <f ca="1">AQ61+AM63</f>
        <v>0</v>
      </c>
      <c r="AR63" s="75"/>
      <c r="AS63" s="75"/>
      <c r="AT63" s="76"/>
      <c r="AU63" s="74">
        <f ca="1">AU61+AQ63</f>
        <v>0</v>
      </c>
      <c r="AV63" s="75"/>
      <c r="AW63" s="75"/>
      <c r="AX63" s="76"/>
      <c r="AY63" s="74">
        <f ca="1">AY61+AU63</f>
        <v>0</v>
      </c>
      <c r="AZ63" s="75"/>
      <c r="BA63" s="75"/>
      <c r="BB63" s="76"/>
    </row>
    <row r="64" spans="2:54" x14ac:dyDescent="0.2">
      <c r="B64" s="7"/>
    </row>
    <row r="65" spans="2:54" ht="24" customHeight="1" x14ac:dyDescent="0.2"/>
    <row r="66" spans="2:54" ht="12" x14ac:dyDescent="0.2">
      <c r="B66" s="79" t="str">
        <f ca="1">Import.Município&amp;", "&amp;TEXT(hoje,"dd")&amp;" de "&amp;TEXT(hoje,"mmmm")&amp;" de "&amp;TEXT(hoje,"aaaa")</f>
        <v>CONCEIÇÃO DO CASTELO, 04 de maio de 2020</v>
      </c>
      <c r="C66" s="79"/>
      <c r="D66" s="79"/>
      <c r="E66" s="79"/>
      <c r="F66" s="79"/>
      <c r="G66" s="79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</row>
    <row r="67" spans="2:54" x14ac:dyDescent="0.2">
      <c r="B67" s="81" t="s">
        <v>16</v>
      </c>
      <c r="C67" s="81"/>
      <c r="AR67" s="82" t="s">
        <v>17</v>
      </c>
      <c r="AS67" s="83">
        <f>respFiscal</f>
        <v>0</v>
      </c>
      <c r="AT67" s="83"/>
      <c r="AU67" s="83"/>
      <c r="AV67" s="83"/>
      <c r="AW67" s="83"/>
      <c r="AX67" s="83"/>
      <c r="AY67" s="83"/>
      <c r="AZ67" s="83"/>
      <c r="BA67" s="83"/>
      <c r="BB67" s="83"/>
    </row>
    <row r="68" spans="2:54" x14ac:dyDescent="0.2">
      <c r="AR68" s="82" t="s">
        <v>18</v>
      </c>
      <c r="AS68" s="84">
        <f>creaFiscal</f>
        <v>0</v>
      </c>
      <c r="AT68" s="84"/>
      <c r="AU68" s="84"/>
      <c r="AV68" s="84"/>
      <c r="AW68" s="84"/>
      <c r="AX68" s="84"/>
      <c r="AY68" s="84"/>
      <c r="AZ68" s="84"/>
      <c r="BA68" s="84"/>
      <c r="BB68" s="84"/>
    </row>
    <row r="69" spans="2:54" x14ac:dyDescent="0.2">
      <c r="AR69" s="82" t="s">
        <v>19</v>
      </c>
      <c r="AS69" s="84">
        <f>artFiscal</f>
        <v>0</v>
      </c>
      <c r="AT69" s="84"/>
      <c r="AU69" s="84"/>
      <c r="AV69" s="84"/>
      <c r="AW69" s="84"/>
      <c r="AX69" s="84"/>
      <c r="AY69" s="84"/>
      <c r="AZ69" s="84"/>
      <c r="BA69" s="84"/>
      <c r="BB69" s="84"/>
    </row>
    <row r="70" spans="2:54" x14ac:dyDescent="0.2"/>
    <row r="71" spans="2:54" x14ac:dyDescent="0.2"/>
    <row r="72" spans="2:54" x14ac:dyDescent="0.2"/>
    <row r="73" spans="2:54" x14ac:dyDescent="0.2"/>
    <row r="74" spans="2:54" x14ac:dyDescent="0.2"/>
    <row r="75" spans="2:54" x14ac:dyDescent="0.2"/>
    <row r="76" spans="2:54" x14ac:dyDescent="0.2"/>
    <row r="77" spans="2:54" x14ac:dyDescent="0.2"/>
    <row r="78" spans="2:54" x14ac:dyDescent="0.2"/>
    <row r="79" spans="2:54" x14ac:dyDescent="0.2"/>
    <row r="80" spans="2:54" x14ac:dyDescent="0.2"/>
    <row r="81" x14ac:dyDescent="0.2"/>
    <row r="82" x14ac:dyDescent="0.2"/>
    <row r="83" x14ac:dyDescent="0.2"/>
    <row r="84" x14ac:dyDescent="0.2"/>
    <row r="85" x14ac:dyDescent="0.2"/>
    <row r="86" x14ac:dyDescent="0.2"/>
    <row r="87" x14ac:dyDescent="0.2"/>
    <row r="88" x14ac:dyDescent="0.2"/>
    <row r="89" x14ac:dyDescent="0.2"/>
    <row r="90" x14ac:dyDescent="0.2"/>
    <row r="91" x14ac:dyDescent="0.2"/>
    <row r="92" x14ac:dyDescent="0.2"/>
    <row r="93" x14ac:dyDescent="0.2"/>
    <row r="94" x14ac:dyDescent="0.2"/>
    <row r="95" x14ac:dyDescent="0.2"/>
    <row r="96" x14ac:dyDescent="0.2"/>
    <row r="97" x14ac:dyDescent="0.2"/>
    <row r="98" x14ac:dyDescent="0.2"/>
    <row r="99" x14ac:dyDescent="0.2"/>
    <row r="100" x14ac:dyDescent="0.2"/>
    <row r="101" x14ac:dyDescent="0.2"/>
    <row r="102" x14ac:dyDescent="0.2"/>
    <row r="103" x14ac:dyDescent="0.2"/>
    <row r="104" x14ac:dyDescent="0.2"/>
    <row r="105" x14ac:dyDescent="0.2"/>
    <row r="106" x14ac:dyDescent="0.2"/>
    <row r="107" x14ac:dyDescent="0.2"/>
    <row r="108" x14ac:dyDescent="0.2"/>
    <row r="109" x14ac:dyDescent="0.2"/>
    <row r="110" x14ac:dyDescent="0.2"/>
    <row r="111" x14ac:dyDescent="0.2"/>
    <row r="112" x14ac:dyDescent="0.2"/>
    <row r="113" x14ac:dyDescent="0.2"/>
    <row r="114" x14ac:dyDescent="0.2"/>
    <row r="115" x14ac:dyDescent="0.2"/>
    <row r="116" x14ac:dyDescent="0.2"/>
    <row r="117" x14ac:dyDescent="0.2"/>
    <row r="118" x14ac:dyDescent="0.2"/>
    <row r="119" x14ac:dyDescent="0.2"/>
    <row r="120" x14ac:dyDescent="0.2"/>
    <row r="121" x14ac:dyDescent="0.2"/>
    <row r="122" x14ac:dyDescent="0.2"/>
    <row r="123" x14ac:dyDescent="0.2"/>
    <row r="124" x14ac:dyDescent="0.2"/>
    <row r="125" x14ac:dyDescent="0.2"/>
    <row r="126" x14ac:dyDescent="0.2"/>
    <row r="127" x14ac:dyDescent="0.2"/>
    <row r="128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  <row r="170" x14ac:dyDescent="0.2"/>
    <row r="171" x14ac:dyDescent="0.2"/>
    <row r="172" x14ac:dyDescent="0.2"/>
    <row r="173" x14ac:dyDescent="0.2"/>
    <row r="174" x14ac:dyDescent="0.2"/>
    <row r="175" x14ac:dyDescent="0.2"/>
    <row r="176" x14ac:dyDescent="0.2"/>
    <row r="177" x14ac:dyDescent="0.2"/>
    <row r="178" x14ac:dyDescent="0.2"/>
    <row r="179" x14ac:dyDescent="0.2"/>
    <row r="180" x14ac:dyDescent="0.2"/>
    <row r="181" x14ac:dyDescent="0.2"/>
    <row r="182" x14ac:dyDescent="0.2"/>
    <row r="183" x14ac:dyDescent="0.2"/>
    <row r="184" x14ac:dyDescent="0.2"/>
    <row r="185" x14ac:dyDescent="0.2"/>
    <row r="186" x14ac:dyDescent="0.2"/>
    <row r="187" x14ac:dyDescent="0.2"/>
    <row r="188" x14ac:dyDescent="0.2"/>
    <row r="189" x14ac:dyDescent="0.2"/>
    <row r="190" x14ac:dyDescent="0.2"/>
    <row r="191" x14ac:dyDescent="0.2"/>
    <row r="192" x14ac:dyDescent="0.2"/>
    <row r="193" x14ac:dyDescent="0.2"/>
    <row r="194" x14ac:dyDescent="0.2"/>
    <row r="195" x14ac:dyDescent="0.2"/>
    <row r="196" x14ac:dyDescent="0.2"/>
    <row r="197" x14ac:dyDescent="0.2"/>
    <row r="198" x14ac:dyDescent="0.2"/>
    <row r="199" x14ac:dyDescent="0.2"/>
    <row r="200" x14ac:dyDescent="0.2"/>
    <row r="201" x14ac:dyDescent="0.2"/>
    <row r="202" x14ac:dyDescent="0.2"/>
    <row r="203" x14ac:dyDescent="0.2"/>
    <row r="204" x14ac:dyDescent="0.2"/>
    <row r="205" x14ac:dyDescent="0.2"/>
    <row r="206" x14ac:dyDescent="0.2"/>
    <row r="207" x14ac:dyDescent="0.2"/>
    <row r="208" x14ac:dyDescent="0.2"/>
    <row r="209" x14ac:dyDescent="0.2"/>
    <row r="210" x14ac:dyDescent="0.2"/>
    <row r="211" x14ac:dyDescent="0.2"/>
    <row r="212" x14ac:dyDescent="0.2"/>
    <row r="213" x14ac:dyDescent="0.2"/>
    <row r="214" x14ac:dyDescent="0.2"/>
    <row r="215" x14ac:dyDescent="0.2"/>
    <row r="216" x14ac:dyDescent="0.2"/>
    <row r="217" x14ac:dyDescent="0.2"/>
    <row r="218" x14ac:dyDescent="0.2"/>
    <row r="219" x14ac:dyDescent="0.2"/>
    <row r="220" x14ac:dyDescent="0.2"/>
    <row r="221" x14ac:dyDescent="0.2"/>
    <row r="222" x14ac:dyDescent="0.2"/>
    <row r="223" x14ac:dyDescent="0.2"/>
    <row r="224" x14ac:dyDescent="0.2"/>
    <row r="225" x14ac:dyDescent="0.2"/>
    <row r="226" x14ac:dyDescent="0.2"/>
    <row r="227" x14ac:dyDescent="0.2"/>
    <row r="228" x14ac:dyDescent="0.2"/>
    <row r="229" x14ac:dyDescent="0.2"/>
    <row r="230" x14ac:dyDescent="0.2"/>
    <row r="231" x14ac:dyDescent="0.2"/>
    <row r="232" x14ac:dyDescent="0.2"/>
    <row r="233" x14ac:dyDescent="0.2"/>
    <row r="234" x14ac:dyDescent="0.2"/>
    <row r="235" x14ac:dyDescent="0.2"/>
    <row r="236" x14ac:dyDescent="0.2"/>
    <row r="237" x14ac:dyDescent="0.2"/>
    <row r="238" x14ac:dyDescent="0.2"/>
    <row r="239" x14ac:dyDescent="0.2"/>
    <row r="240" x14ac:dyDescent="0.2"/>
    <row r="241" x14ac:dyDescent="0.2"/>
    <row r="242" x14ac:dyDescent="0.2"/>
    <row r="243" x14ac:dyDescent="0.2"/>
    <row r="244" x14ac:dyDescent="0.2"/>
    <row r="245" x14ac:dyDescent="0.2"/>
    <row r="246" x14ac:dyDescent="0.2"/>
    <row r="247" x14ac:dyDescent="0.2"/>
    <row r="248" x14ac:dyDescent="0.2"/>
    <row r="249" x14ac:dyDescent="0.2"/>
    <row r="250" x14ac:dyDescent="0.2"/>
    <row r="251" x14ac:dyDescent="0.2"/>
    <row r="252" x14ac:dyDescent="0.2"/>
    <row r="253" x14ac:dyDescent="0.2"/>
    <row r="254" x14ac:dyDescent="0.2"/>
    <row r="255" x14ac:dyDescent="0.2"/>
    <row r="256" x14ac:dyDescent="0.2"/>
    <row r="257" x14ac:dyDescent="0.2"/>
    <row r="258" x14ac:dyDescent="0.2"/>
    <row r="259" x14ac:dyDescent="0.2"/>
    <row r="260" x14ac:dyDescent="0.2"/>
    <row r="261" x14ac:dyDescent="0.2"/>
    <row r="262" x14ac:dyDescent="0.2"/>
    <row r="263" x14ac:dyDescent="0.2"/>
    <row r="264" x14ac:dyDescent="0.2"/>
    <row r="265" x14ac:dyDescent="0.2"/>
    <row r="266" x14ac:dyDescent="0.2"/>
    <row r="267" x14ac:dyDescent="0.2"/>
    <row r="268" x14ac:dyDescent="0.2"/>
    <row r="269" x14ac:dyDescent="0.2"/>
    <row r="270" x14ac:dyDescent="0.2"/>
    <row r="271" x14ac:dyDescent="0.2"/>
    <row r="272" x14ac:dyDescent="0.2"/>
    <row r="273" x14ac:dyDescent="0.2"/>
    <row r="274" x14ac:dyDescent="0.2"/>
    <row r="275" x14ac:dyDescent="0.2"/>
    <row r="276" x14ac:dyDescent="0.2"/>
    <row r="277" x14ac:dyDescent="0.2"/>
    <row r="278" x14ac:dyDescent="0.2"/>
    <row r="279" x14ac:dyDescent="0.2"/>
    <row r="280" x14ac:dyDescent="0.2"/>
    <row r="281" x14ac:dyDescent="0.2"/>
    <row r="282" x14ac:dyDescent="0.2"/>
    <row r="283" x14ac:dyDescent="0.2"/>
    <row r="284" x14ac:dyDescent="0.2"/>
    <row r="285" x14ac:dyDescent="0.2"/>
    <row r="286" x14ac:dyDescent="0.2"/>
    <row r="287" x14ac:dyDescent="0.2"/>
    <row r="288" x14ac:dyDescent="0.2"/>
    <row r="289" x14ac:dyDescent="0.2"/>
    <row r="290" x14ac:dyDescent="0.2"/>
    <row r="291" x14ac:dyDescent="0.2"/>
    <row r="292" x14ac:dyDescent="0.2"/>
    <row r="293" x14ac:dyDescent="0.2"/>
    <row r="294" x14ac:dyDescent="0.2"/>
    <row r="295" x14ac:dyDescent="0.2"/>
    <row r="296" x14ac:dyDescent="0.2"/>
    <row r="297" x14ac:dyDescent="0.2"/>
    <row r="298" x14ac:dyDescent="0.2"/>
    <row r="299" x14ac:dyDescent="0.2"/>
    <row r="300" x14ac:dyDescent="0.2"/>
    <row r="301" x14ac:dyDescent="0.2"/>
    <row r="302" x14ac:dyDescent="0.2"/>
    <row r="303" x14ac:dyDescent="0.2"/>
    <row r="304" x14ac:dyDescent="0.2"/>
    <row r="305" x14ac:dyDescent="0.2"/>
    <row r="306" x14ac:dyDescent="0.2"/>
    <row r="307" x14ac:dyDescent="0.2"/>
    <row r="308" x14ac:dyDescent="0.2"/>
    <row r="309" x14ac:dyDescent="0.2"/>
    <row r="310" x14ac:dyDescent="0.2"/>
    <row r="311" x14ac:dyDescent="0.2"/>
    <row r="312" x14ac:dyDescent="0.2"/>
    <row r="313" x14ac:dyDescent="0.2"/>
    <row r="314" x14ac:dyDescent="0.2"/>
    <row r="315" x14ac:dyDescent="0.2"/>
    <row r="316" x14ac:dyDescent="0.2"/>
    <row r="317" x14ac:dyDescent="0.2"/>
    <row r="318" x14ac:dyDescent="0.2"/>
    <row r="319" x14ac:dyDescent="0.2"/>
    <row r="320" x14ac:dyDescent="0.2"/>
    <row r="321" x14ac:dyDescent="0.2"/>
    <row r="322" x14ac:dyDescent="0.2"/>
    <row r="323" x14ac:dyDescent="0.2"/>
    <row r="324" x14ac:dyDescent="0.2"/>
    <row r="325" x14ac:dyDescent="0.2"/>
    <row r="326" x14ac:dyDescent="0.2"/>
    <row r="327" x14ac:dyDescent="0.2"/>
    <row r="328" x14ac:dyDescent="0.2"/>
    <row r="329" x14ac:dyDescent="0.2"/>
    <row r="330" x14ac:dyDescent="0.2"/>
    <row r="331" x14ac:dyDescent="0.2"/>
    <row r="332" x14ac:dyDescent="0.2"/>
    <row r="333" x14ac:dyDescent="0.2"/>
    <row r="334" x14ac:dyDescent="0.2"/>
    <row r="335" x14ac:dyDescent="0.2"/>
    <row r="336" x14ac:dyDescent="0.2"/>
    <row r="337" x14ac:dyDescent="0.2"/>
    <row r="338" x14ac:dyDescent="0.2"/>
    <row r="339" x14ac:dyDescent="0.2"/>
    <row r="340" x14ac:dyDescent="0.2"/>
    <row r="341" x14ac:dyDescent="0.2"/>
    <row r="342" x14ac:dyDescent="0.2"/>
    <row r="343" x14ac:dyDescent="0.2"/>
    <row r="344" x14ac:dyDescent="0.2"/>
    <row r="345" x14ac:dyDescent="0.2"/>
    <row r="346" x14ac:dyDescent="0.2"/>
    <row r="347" x14ac:dyDescent="0.2"/>
    <row r="348" x14ac:dyDescent="0.2"/>
    <row r="349" x14ac:dyDescent="0.2"/>
    <row r="350" x14ac:dyDescent="0.2"/>
    <row r="351" x14ac:dyDescent="0.2"/>
    <row r="352" x14ac:dyDescent="0.2"/>
    <row r="353" x14ac:dyDescent="0.2"/>
    <row r="354" x14ac:dyDescent="0.2"/>
    <row r="355" x14ac:dyDescent="0.2"/>
    <row r="356" x14ac:dyDescent="0.2"/>
    <row r="357" x14ac:dyDescent="0.2"/>
    <row r="358" x14ac:dyDescent="0.2"/>
    <row r="359" x14ac:dyDescent="0.2"/>
    <row r="360" x14ac:dyDescent="0.2"/>
    <row r="361" x14ac:dyDescent="0.2"/>
    <row r="362" x14ac:dyDescent="0.2"/>
    <row r="363" x14ac:dyDescent="0.2"/>
    <row r="364" x14ac:dyDescent="0.2"/>
    <row r="365" x14ac:dyDescent="0.2"/>
    <row r="366" x14ac:dyDescent="0.2"/>
    <row r="367" x14ac:dyDescent="0.2"/>
    <row r="368" x14ac:dyDescent="0.2"/>
    <row r="369" x14ac:dyDescent="0.2"/>
    <row r="370" x14ac:dyDescent="0.2"/>
    <row r="371" x14ac:dyDescent="0.2"/>
    <row r="372" x14ac:dyDescent="0.2"/>
    <row r="373" x14ac:dyDescent="0.2"/>
    <row r="374" x14ac:dyDescent="0.2"/>
    <row r="375" x14ac:dyDescent="0.2"/>
    <row r="376" x14ac:dyDescent="0.2"/>
    <row r="377" x14ac:dyDescent="0.2"/>
    <row r="378" x14ac:dyDescent="0.2"/>
    <row r="379" x14ac:dyDescent="0.2"/>
    <row r="380" x14ac:dyDescent="0.2"/>
    <row r="381" x14ac:dyDescent="0.2"/>
    <row r="382" x14ac:dyDescent="0.2"/>
    <row r="383" x14ac:dyDescent="0.2"/>
    <row r="384" x14ac:dyDescent="0.2"/>
    <row r="385" x14ac:dyDescent="0.2"/>
    <row r="386" x14ac:dyDescent="0.2"/>
    <row r="387" x14ac:dyDescent="0.2"/>
    <row r="388" x14ac:dyDescent="0.2"/>
    <row r="389" x14ac:dyDescent="0.2"/>
    <row r="390" x14ac:dyDescent="0.2"/>
    <row r="391" x14ac:dyDescent="0.2"/>
    <row r="392" x14ac:dyDescent="0.2"/>
    <row r="393" x14ac:dyDescent="0.2"/>
    <row r="394" x14ac:dyDescent="0.2"/>
    <row r="395" x14ac:dyDescent="0.2"/>
    <row r="396" x14ac:dyDescent="0.2"/>
    <row r="397" x14ac:dyDescent="0.2"/>
    <row r="398" x14ac:dyDescent="0.2"/>
    <row r="399" x14ac:dyDescent="0.2"/>
    <row r="400" x14ac:dyDescent="0.2"/>
    <row r="401" x14ac:dyDescent="0.2"/>
    <row r="402" x14ac:dyDescent="0.2"/>
    <row r="403" x14ac:dyDescent="0.2"/>
    <row r="404" x14ac:dyDescent="0.2"/>
    <row r="405" x14ac:dyDescent="0.2"/>
    <row r="406" x14ac:dyDescent="0.2"/>
    <row r="407" x14ac:dyDescent="0.2"/>
    <row r="408" x14ac:dyDescent="0.2"/>
    <row r="409" x14ac:dyDescent="0.2"/>
    <row r="410" x14ac:dyDescent="0.2"/>
    <row r="411" x14ac:dyDescent="0.2"/>
    <row r="412" x14ac:dyDescent="0.2"/>
    <row r="413" x14ac:dyDescent="0.2"/>
    <row r="414" x14ac:dyDescent="0.2"/>
    <row r="415" x14ac:dyDescent="0.2"/>
    <row r="416" x14ac:dyDescent="0.2"/>
    <row r="417" x14ac:dyDescent="0.2"/>
    <row r="418" x14ac:dyDescent="0.2"/>
    <row r="419" x14ac:dyDescent="0.2"/>
    <row r="420" x14ac:dyDescent="0.2"/>
    <row r="421" x14ac:dyDescent="0.2"/>
    <row r="422" x14ac:dyDescent="0.2"/>
    <row r="423" x14ac:dyDescent="0.2"/>
    <row r="424" x14ac:dyDescent="0.2"/>
    <row r="425" x14ac:dyDescent="0.2"/>
    <row r="426" x14ac:dyDescent="0.2"/>
    <row r="427" x14ac:dyDescent="0.2"/>
    <row r="428" x14ac:dyDescent="0.2"/>
    <row r="429" x14ac:dyDescent="0.2"/>
    <row r="430" x14ac:dyDescent="0.2"/>
    <row r="431" x14ac:dyDescent="0.2"/>
    <row r="432" x14ac:dyDescent="0.2"/>
    <row r="433" x14ac:dyDescent="0.2"/>
    <row r="434" x14ac:dyDescent="0.2"/>
    <row r="435" x14ac:dyDescent="0.2"/>
    <row r="436" x14ac:dyDescent="0.2"/>
    <row r="437" x14ac:dyDescent="0.2"/>
    <row r="438" x14ac:dyDescent="0.2"/>
    <row r="439" x14ac:dyDescent="0.2"/>
    <row r="440" x14ac:dyDescent="0.2"/>
    <row r="441" x14ac:dyDescent="0.2"/>
    <row r="442" x14ac:dyDescent="0.2"/>
    <row r="443" x14ac:dyDescent="0.2"/>
    <row r="444" x14ac:dyDescent="0.2"/>
    <row r="445" x14ac:dyDescent="0.2"/>
    <row r="446" x14ac:dyDescent="0.2"/>
    <row r="447" x14ac:dyDescent="0.2"/>
    <row r="448" x14ac:dyDescent="0.2"/>
    <row r="449" x14ac:dyDescent="0.2"/>
    <row r="450" x14ac:dyDescent="0.2"/>
    <row r="451" x14ac:dyDescent="0.2"/>
    <row r="452" x14ac:dyDescent="0.2"/>
    <row r="453" x14ac:dyDescent="0.2"/>
    <row r="454" x14ac:dyDescent="0.2"/>
    <row r="455" x14ac:dyDescent="0.2"/>
    <row r="456" x14ac:dyDescent="0.2"/>
    <row r="457" x14ac:dyDescent="0.2"/>
    <row r="458" x14ac:dyDescent="0.2"/>
    <row r="459" x14ac:dyDescent="0.2"/>
    <row r="460" x14ac:dyDescent="0.2"/>
    <row r="461" x14ac:dyDescent="0.2"/>
    <row r="462" x14ac:dyDescent="0.2"/>
    <row r="463" x14ac:dyDescent="0.2"/>
    <row r="464" x14ac:dyDescent="0.2"/>
    <row r="465" x14ac:dyDescent="0.2"/>
    <row r="466" x14ac:dyDescent="0.2"/>
    <row r="467" x14ac:dyDescent="0.2"/>
    <row r="468" x14ac:dyDescent="0.2"/>
    <row r="469" x14ac:dyDescent="0.2"/>
    <row r="470" x14ac:dyDescent="0.2"/>
    <row r="471" x14ac:dyDescent="0.2"/>
    <row r="472" x14ac:dyDescent="0.2"/>
    <row r="473" x14ac:dyDescent="0.2"/>
    <row r="474" x14ac:dyDescent="0.2"/>
    <row r="475" x14ac:dyDescent="0.2"/>
    <row r="476" x14ac:dyDescent="0.2"/>
    <row r="477" x14ac:dyDescent="0.2"/>
    <row r="478" x14ac:dyDescent="0.2"/>
    <row r="479" x14ac:dyDescent="0.2"/>
    <row r="480" x14ac:dyDescent="0.2"/>
    <row r="481" x14ac:dyDescent="0.2"/>
    <row r="482" x14ac:dyDescent="0.2"/>
    <row r="483" x14ac:dyDescent="0.2"/>
    <row r="484" x14ac:dyDescent="0.2"/>
    <row r="485" x14ac:dyDescent="0.2"/>
    <row r="486" x14ac:dyDescent="0.2"/>
    <row r="487" x14ac:dyDescent="0.2"/>
    <row r="488" x14ac:dyDescent="0.2"/>
    <row r="489" x14ac:dyDescent="0.2"/>
    <row r="490" x14ac:dyDescent="0.2"/>
    <row r="491" x14ac:dyDescent="0.2"/>
    <row r="492" x14ac:dyDescent="0.2"/>
    <row r="493" x14ac:dyDescent="0.2"/>
    <row r="494" x14ac:dyDescent="0.2"/>
    <row r="495" x14ac:dyDescent="0.2"/>
    <row r="496" x14ac:dyDescent="0.2"/>
    <row r="497" x14ac:dyDescent="0.2"/>
    <row r="498" x14ac:dyDescent="0.2"/>
    <row r="499" x14ac:dyDescent="0.2"/>
    <row r="500" x14ac:dyDescent="0.2"/>
    <row r="501" x14ac:dyDescent="0.2"/>
    <row r="502" x14ac:dyDescent="0.2"/>
    <row r="503" x14ac:dyDescent="0.2"/>
    <row r="504" x14ac:dyDescent="0.2"/>
    <row r="505" x14ac:dyDescent="0.2"/>
    <row r="506" x14ac:dyDescent="0.2"/>
    <row r="507" x14ac:dyDescent="0.2"/>
    <row r="508" x14ac:dyDescent="0.2"/>
    <row r="509" x14ac:dyDescent="0.2"/>
    <row r="510" x14ac:dyDescent="0.2"/>
    <row r="511" x14ac:dyDescent="0.2"/>
    <row r="512" x14ac:dyDescent="0.2"/>
    <row r="513" x14ac:dyDescent="0.2"/>
    <row r="514" x14ac:dyDescent="0.2"/>
    <row r="515" x14ac:dyDescent="0.2"/>
    <row r="516" x14ac:dyDescent="0.2"/>
    <row r="517" x14ac:dyDescent="0.2"/>
    <row r="518" x14ac:dyDescent="0.2"/>
    <row r="519" x14ac:dyDescent="0.2"/>
    <row r="520" x14ac:dyDescent="0.2"/>
    <row r="521" x14ac:dyDescent="0.2"/>
    <row r="522" x14ac:dyDescent="0.2"/>
    <row r="523" x14ac:dyDescent="0.2"/>
    <row r="524" x14ac:dyDescent="0.2"/>
    <row r="525" x14ac:dyDescent="0.2"/>
    <row r="526" x14ac:dyDescent="0.2"/>
    <row r="527" x14ac:dyDescent="0.2"/>
    <row r="528" x14ac:dyDescent="0.2"/>
    <row r="529" x14ac:dyDescent="0.2"/>
    <row r="530" x14ac:dyDescent="0.2"/>
    <row r="531" x14ac:dyDescent="0.2"/>
    <row r="532" x14ac:dyDescent="0.2"/>
    <row r="533" x14ac:dyDescent="0.2"/>
    <row r="534" x14ac:dyDescent="0.2"/>
    <row r="535" x14ac:dyDescent="0.2"/>
    <row r="536" x14ac:dyDescent="0.2"/>
    <row r="537" x14ac:dyDescent="0.2"/>
    <row r="538" x14ac:dyDescent="0.2"/>
    <row r="539" x14ac:dyDescent="0.2"/>
    <row r="540" x14ac:dyDescent="0.2"/>
    <row r="541" x14ac:dyDescent="0.2"/>
    <row r="542" x14ac:dyDescent="0.2"/>
    <row r="543" x14ac:dyDescent="0.2"/>
    <row r="544" x14ac:dyDescent="0.2"/>
    <row r="545" x14ac:dyDescent="0.2"/>
    <row r="546" x14ac:dyDescent="0.2"/>
    <row r="547" x14ac:dyDescent="0.2"/>
    <row r="548" x14ac:dyDescent="0.2"/>
    <row r="549" x14ac:dyDescent="0.2"/>
    <row r="550" x14ac:dyDescent="0.2"/>
    <row r="551" x14ac:dyDescent="0.2"/>
    <row r="552" x14ac:dyDescent="0.2"/>
    <row r="553" x14ac:dyDescent="0.2"/>
    <row r="554" x14ac:dyDescent="0.2"/>
    <row r="555" x14ac:dyDescent="0.2"/>
    <row r="556" x14ac:dyDescent="0.2"/>
    <row r="557" x14ac:dyDescent="0.2"/>
    <row r="558" x14ac:dyDescent="0.2"/>
    <row r="559" x14ac:dyDescent="0.2"/>
    <row r="560" x14ac:dyDescent="0.2"/>
    <row r="561" spans="7:9" x14ac:dyDescent="0.2"/>
    <row r="562" spans="7:9" x14ac:dyDescent="0.2"/>
    <row r="563" spans="7:9" x14ac:dyDescent="0.2"/>
    <row r="564" spans="7:9" x14ac:dyDescent="0.2"/>
    <row r="565" spans="7:9" x14ac:dyDescent="0.2"/>
    <row r="566" spans="7:9" x14ac:dyDescent="0.2"/>
    <row r="567" spans="7:9" ht="15" customHeight="1" x14ac:dyDescent="0.25">
      <c r="G567"/>
      <c r="H567"/>
      <c r="I567"/>
    </row>
    <row r="568" spans="7:9" x14ac:dyDescent="0.2"/>
    <row r="569" spans="7:9" x14ac:dyDescent="0.2"/>
    <row r="570" spans="7:9" x14ac:dyDescent="0.2"/>
    <row r="571" spans="7:9" x14ac:dyDescent="0.2"/>
    <row r="572" spans="7:9" x14ac:dyDescent="0.2"/>
    <row r="573" spans="7:9" x14ac:dyDescent="0.2"/>
    <row r="574" spans="7:9" x14ac:dyDescent="0.2"/>
    <row r="575" spans="7:9" x14ac:dyDescent="0.2"/>
    <row r="576" spans="7:9" x14ac:dyDescent="0.2"/>
    <row r="577" x14ac:dyDescent="0.2"/>
    <row r="578" x14ac:dyDescent="0.2"/>
    <row r="579" x14ac:dyDescent="0.2"/>
    <row r="580" x14ac:dyDescent="0.2"/>
    <row r="581" x14ac:dyDescent="0.2"/>
    <row r="582" x14ac:dyDescent="0.2"/>
    <row r="583" x14ac:dyDescent="0.2"/>
    <row r="584" x14ac:dyDescent="0.2"/>
    <row r="585" x14ac:dyDescent="0.2"/>
    <row r="586" x14ac:dyDescent="0.2"/>
    <row r="587" x14ac:dyDescent="0.2"/>
    <row r="588" x14ac:dyDescent="0.2"/>
    <row r="589" x14ac:dyDescent="0.2"/>
    <row r="590" x14ac:dyDescent="0.2"/>
    <row r="591" x14ac:dyDescent="0.2"/>
    <row r="592" x14ac:dyDescent="0.2"/>
    <row r="593" x14ac:dyDescent="0.2"/>
    <row r="594" x14ac:dyDescent="0.2"/>
    <row r="595" x14ac:dyDescent="0.2"/>
    <row r="596" x14ac:dyDescent="0.2"/>
    <row r="597" x14ac:dyDescent="0.2"/>
    <row r="598" x14ac:dyDescent="0.2"/>
    <row r="599" x14ac:dyDescent="0.2"/>
    <row r="600" x14ac:dyDescent="0.2"/>
    <row r="601" x14ac:dyDescent="0.2"/>
    <row r="602" x14ac:dyDescent="0.2"/>
    <row r="603" x14ac:dyDescent="0.2"/>
    <row r="604" x14ac:dyDescent="0.2"/>
    <row r="605" x14ac:dyDescent="0.2"/>
    <row r="606" x14ac:dyDescent="0.2"/>
    <row r="607" x14ac:dyDescent="0.2"/>
    <row r="608" x14ac:dyDescent="0.2"/>
    <row r="609" x14ac:dyDescent="0.2"/>
    <row r="610" x14ac:dyDescent="0.2"/>
    <row r="611" x14ac:dyDescent="0.2"/>
    <row r="612" x14ac:dyDescent="0.2"/>
    <row r="613" x14ac:dyDescent="0.2"/>
    <row r="614" x14ac:dyDescent="0.2"/>
    <row r="615" x14ac:dyDescent="0.2"/>
    <row r="616" x14ac:dyDescent="0.2"/>
    <row r="617" x14ac:dyDescent="0.2"/>
    <row r="618" x14ac:dyDescent="0.2"/>
    <row r="619" x14ac:dyDescent="0.2"/>
    <row r="620" x14ac:dyDescent="0.2"/>
    <row r="621" x14ac:dyDescent="0.2"/>
    <row r="622" x14ac:dyDescent="0.2"/>
    <row r="623" x14ac:dyDescent="0.2"/>
    <row r="624" x14ac:dyDescent="0.2"/>
    <row r="625" x14ac:dyDescent="0.2"/>
    <row r="626" x14ac:dyDescent="0.2"/>
    <row r="627" x14ac:dyDescent="0.2"/>
    <row r="628" x14ac:dyDescent="0.2"/>
    <row r="629" x14ac:dyDescent="0.2"/>
    <row r="630" x14ac:dyDescent="0.2"/>
    <row r="631" x14ac:dyDescent="0.2"/>
    <row r="632" x14ac:dyDescent="0.2"/>
    <row r="633" x14ac:dyDescent="0.2"/>
    <row r="634" x14ac:dyDescent="0.2"/>
    <row r="635" x14ac:dyDescent="0.2"/>
    <row r="636" x14ac:dyDescent="0.2"/>
    <row r="637" x14ac:dyDescent="0.2"/>
    <row r="638" x14ac:dyDescent="0.2"/>
    <row r="639" x14ac:dyDescent="0.2"/>
    <row r="640" x14ac:dyDescent="0.2"/>
    <row r="641" x14ac:dyDescent="0.2"/>
    <row r="642" x14ac:dyDescent="0.2"/>
    <row r="643" x14ac:dyDescent="0.2"/>
    <row r="644" x14ac:dyDescent="0.2"/>
    <row r="645" x14ac:dyDescent="0.2"/>
    <row r="646" x14ac:dyDescent="0.2"/>
    <row r="647" x14ac:dyDescent="0.2"/>
    <row r="648" x14ac:dyDescent="0.2"/>
    <row r="649" x14ac:dyDescent="0.2"/>
    <row r="650" x14ac:dyDescent="0.2"/>
    <row r="651" x14ac:dyDescent="0.2"/>
    <row r="652" x14ac:dyDescent="0.2"/>
    <row r="653" x14ac:dyDescent="0.2"/>
    <row r="654" x14ac:dyDescent="0.2"/>
    <row r="655" x14ac:dyDescent="0.2"/>
    <row r="656" x14ac:dyDescent="0.2"/>
    <row r="657" x14ac:dyDescent="0.2"/>
    <row r="658" x14ac:dyDescent="0.2"/>
    <row r="659" x14ac:dyDescent="0.2"/>
    <row r="660" x14ac:dyDescent="0.2"/>
    <row r="661" x14ac:dyDescent="0.2"/>
    <row r="662" x14ac:dyDescent="0.2"/>
    <row r="663" x14ac:dyDescent="0.2"/>
    <row r="664" x14ac:dyDescent="0.2"/>
    <row r="665" x14ac:dyDescent="0.2"/>
    <row r="666" x14ac:dyDescent="0.2"/>
    <row r="667" x14ac:dyDescent="0.2"/>
    <row r="668" x14ac:dyDescent="0.2"/>
    <row r="669" x14ac:dyDescent="0.2"/>
    <row r="670" x14ac:dyDescent="0.2"/>
    <row r="671" x14ac:dyDescent="0.2"/>
    <row r="672" x14ac:dyDescent="0.2"/>
    <row r="673" x14ac:dyDescent="0.2"/>
    <row r="674" x14ac:dyDescent="0.2"/>
    <row r="675" x14ac:dyDescent="0.2"/>
    <row r="676" x14ac:dyDescent="0.2"/>
    <row r="677" x14ac:dyDescent="0.2"/>
    <row r="678" x14ac:dyDescent="0.2"/>
    <row r="679" x14ac:dyDescent="0.2"/>
    <row r="680" x14ac:dyDescent="0.2"/>
    <row r="681" x14ac:dyDescent="0.2"/>
    <row r="682" x14ac:dyDescent="0.2"/>
    <row r="683" x14ac:dyDescent="0.2"/>
    <row r="684" x14ac:dyDescent="0.2"/>
    <row r="685" x14ac:dyDescent="0.2"/>
    <row r="686" x14ac:dyDescent="0.2"/>
    <row r="687" x14ac:dyDescent="0.2"/>
    <row r="688" x14ac:dyDescent="0.2"/>
    <row r="689" x14ac:dyDescent="0.2"/>
    <row r="690" x14ac:dyDescent="0.2"/>
    <row r="691" x14ac:dyDescent="0.2"/>
    <row r="692" x14ac:dyDescent="0.2"/>
    <row r="693" x14ac:dyDescent="0.2"/>
    <row r="694" x14ac:dyDescent="0.2"/>
    <row r="695" x14ac:dyDescent="0.2"/>
    <row r="696" x14ac:dyDescent="0.2"/>
    <row r="697" x14ac:dyDescent="0.2"/>
    <row r="698" x14ac:dyDescent="0.2"/>
    <row r="699" x14ac:dyDescent="0.2"/>
    <row r="700" x14ac:dyDescent="0.2"/>
    <row r="701" x14ac:dyDescent="0.2"/>
    <row r="702" x14ac:dyDescent="0.2"/>
    <row r="703" x14ac:dyDescent="0.2"/>
    <row r="704" x14ac:dyDescent="0.2"/>
    <row r="705" x14ac:dyDescent="0.2"/>
    <row r="706" x14ac:dyDescent="0.2"/>
    <row r="707" x14ac:dyDescent="0.2"/>
    <row r="708" x14ac:dyDescent="0.2"/>
    <row r="709" x14ac:dyDescent="0.2"/>
    <row r="710" x14ac:dyDescent="0.2"/>
    <row r="711" x14ac:dyDescent="0.2"/>
    <row r="712" x14ac:dyDescent="0.2"/>
    <row r="713" x14ac:dyDescent="0.2"/>
    <row r="714" x14ac:dyDescent="0.2"/>
    <row r="715" x14ac:dyDescent="0.2"/>
    <row r="716" x14ac:dyDescent="0.2"/>
    <row r="717" x14ac:dyDescent="0.2"/>
    <row r="718" x14ac:dyDescent="0.2"/>
    <row r="719" x14ac:dyDescent="0.2"/>
    <row r="720" x14ac:dyDescent="0.2"/>
    <row r="721" x14ac:dyDescent="0.2"/>
    <row r="722" x14ac:dyDescent="0.2"/>
    <row r="723" x14ac:dyDescent="0.2"/>
    <row r="724" x14ac:dyDescent="0.2"/>
    <row r="725" x14ac:dyDescent="0.2"/>
    <row r="726" x14ac:dyDescent="0.2"/>
    <row r="727" x14ac:dyDescent="0.2"/>
    <row r="728" x14ac:dyDescent="0.2"/>
    <row r="729" x14ac:dyDescent="0.2"/>
    <row r="730" x14ac:dyDescent="0.2"/>
    <row r="731" x14ac:dyDescent="0.2"/>
    <row r="732" x14ac:dyDescent="0.2"/>
    <row r="733" x14ac:dyDescent="0.2"/>
    <row r="734" x14ac:dyDescent="0.2"/>
    <row r="735" x14ac:dyDescent="0.2"/>
    <row r="736" x14ac:dyDescent="0.2"/>
    <row r="737" x14ac:dyDescent="0.2"/>
    <row r="738" x14ac:dyDescent="0.2"/>
    <row r="739" x14ac:dyDescent="0.2"/>
    <row r="740" x14ac:dyDescent="0.2"/>
    <row r="741" x14ac:dyDescent="0.2"/>
    <row r="742" x14ac:dyDescent="0.2"/>
    <row r="743" x14ac:dyDescent="0.2"/>
    <row r="744" x14ac:dyDescent="0.2"/>
    <row r="745" x14ac:dyDescent="0.2"/>
    <row r="746" x14ac:dyDescent="0.2"/>
    <row r="747" x14ac:dyDescent="0.2"/>
    <row r="748" x14ac:dyDescent="0.2"/>
    <row r="749" x14ac:dyDescent="0.2"/>
    <row r="750" x14ac:dyDescent="0.2"/>
    <row r="751" x14ac:dyDescent="0.2"/>
    <row r="752" x14ac:dyDescent="0.2"/>
    <row r="753" x14ac:dyDescent="0.2"/>
    <row r="754" x14ac:dyDescent="0.2"/>
    <row r="755" x14ac:dyDescent="0.2"/>
    <row r="756" x14ac:dyDescent="0.2"/>
    <row r="757" x14ac:dyDescent="0.2"/>
    <row r="758" x14ac:dyDescent="0.2"/>
    <row r="759" x14ac:dyDescent="0.2"/>
    <row r="760" x14ac:dyDescent="0.2"/>
    <row r="761" x14ac:dyDescent="0.2"/>
    <row r="762" x14ac:dyDescent="0.2"/>
    <row r="763" x14ac:dyDescent="0.2"/>
    <row r="764" x14ac:dyDescent="0.2"/>
    <row r="765" x14ac:dyDescent="0.2"/>
    <row r="766" x14ac:dyDescent="0.2"/>
    <row r="767" x14ac:dyDescent="0.2"/>
    <row r="768" x14ac:dyDescent="0.2"/>
    <row r="769" x14ac:dyDescent="0.2"/>
    <row r="770" x14ac:dyDescent="0.2"/>
    <row r="771" x14ac:dyDescent="0.2"/>
    <row r="772" x14ac:dyDescent="0.2"/>
    <row r="773" x14ac:dyDescent="0.2"/>
    <row r="774" x14ac:dyDescent="0.2"/>
    <row r="775" x14ac:dyDescent="0.2"/>
    <row r="776" x14ac:dyDescent="0.2"/>
    <row r="777" x14ac:dyDescent="0.2"/>
    <row r="778" x14ac:dyDescent="0.2"/>
    <row r="779" x14ac:dyDescent="0.2"/>
    <row r="780" x14ac:dyDescent="0.2"/>
    <row r="781" x14ac:dyDescent="0.2"/>
    <row r="782" x14ac:dyDescent="0.2"/>
    <row r="783" x14ac:dyDescent="0.2"/>
    <row r="784" x14ac:dyDescent="0.2"/>
    <row r="785" x14ac:dyDescent="0.2"/>
    <row r="786" x14ac:dyDescent="0.2"/>
    <row r="787" x14ac:dyDescent="0.2"/>
    <row r="788" x14ac:dyDescent="0.2"/>
    <row r="789" x14ac:dyDescent="0.2"/>
    <row r="790" x14ac:dyDescent="0.2"/>
    <row r="791" x14ac:dyDescent="0.2"/>
    <row r="792" x14ac:dyDescent="0.2"/>
    <row r="793" x14ac:dyDescent="0.2"/>
    <row r="794" x14ac:dyDescent="0.2"/>
    <row r="795" x14ac:dyDescent="0.2"/>
    <row r="796" x14ac:dyDescent="0.2"/>
    <row r="797" x14ac:dyDescent="0.2"/>
    <row r="798" x14ac:dyDescent="0.2"/>
    <row r="799" x14ac:dyDescent="0.2"/>
    <row r="800" x14ac:dyDescent="0.2"/>
    <row r="801" x14ac:dyDescent="0.2"/>
    <row r="802" x14ac:dyDescent="0.2"/>
    <row r="803" x14ac:dyDescent="0.2"/>
    <row r="804" x14ac:dyDescent="0.2"/>
    <row r="805" x14ac:dyDescent="0.2"/>
    <row r="806" x14ac:dyDescent="0.2"/>
    <row r="807" x14ac:dyDescent="0.2"/>
    <row r="808" x14ac:dyDescent="0.2"/>
    <row r="809" x14ac:dyDescent="0.2"/>
    <row r="810" x14ac:dyDescent="0.2"/>
    <row r="811" x14ac:dyDescent="0.2"/>
    <row r="812" x14ac:dyDescent="0.2"/>
    <row r="813" x14ac:dyDescent="0.2"/>
    <row r="814" x14ac:dyDescent="0.2"/>
    <row r="815" x14ac:dyDescent="0.2"/>
    <row r="816" x14ac:dyDescent="0.2"/>
    <row r="817" x14ac:dyDescent="0.2"/>
    <row r="818" x14ac:dyDescent="0.2"/>
    <row r="819" x14ac:dyDescent="0.2"/>
    <row r="820" x14ac:dyDescent="0.2"/>
    <row r="821" x14ac:dyDescent="0.2"/>
    <row r="822" x14ac:dyDescent="0.2"/>
    <row r="823" x14ac:dyDescent="0.2"/>
    <row r="824" x14ac:dyDescent="0.2"/>
    <row r="825" x14ac:dyDescent="0.2"/>
    <row r="826" x14ac:dyDescent="0.2"/>
    <row r="827" x14ac:dyDescent="0.2"/>
    <row r="828" x14ac:dyDescent="0.2"/>
    <row r="829" x14ac:dyDescent="0.2"/>
    <row r="830" x14ac:dyDescent="0.2"/>
    <row r="831" x14ac:dyDescent="0.2"/>
    <row r="832" x14ac:dyDescent="0.2"/>
    <row r="833" x14ac:dyDescent="0.2"/>
    <row r="834" x14ac:dyDescent="0.2"/>
    <row r="835" x14ac:dyDescent="0.2"/>
    <row r="836" x14ac:dyDescent="0.2"/>
    <row r="837" x14ac:dyDescent="0.2"/>
    <row r="838" x14ac:dyDescent="0.2"/>
    <row r="839" x14ac:dyDescent="0.2"/>
    <row r="840" x14ac:dyDescent="0.2"/>
    <row r="841" x14ac:dyDescent="0.2"/>
    <row r="842" x14ac:dyDescent="0.2"/>
    <row r="843" x14ac:dyDescent="0.2"/>
    <row r="844" x14ac:dyDescent="0.2"/>
    <row r="845" x14ac:dyDescent="0.2"/>
    <row r="846" x14ac:dyDescent="0.2"/>
    <row r="847" x14ac:dyDescent="0.2"/>
    <row r="848" x14ac:dyDescent="0.2"/>
    <row r="849" x14ac:dyDescent="0.2"/>
    <row r="850" x14ac:dyDescent="0.2"/>
    <row r="851" x14ac:dyDescent="0.2"/>
    <row r="852" x14ac:dyDescent="0.2"/>
    <row r="853" x14ac:dyDescent="0.2"/>
    <row r="854" x14ac:dyDescent="0.2"/>
    <row r="855" x14ac:dyDescent="0.2"/>
    <row r="856" x14ac:dyDescent="0.2"/>
    <row r="857" x14ac:dyDescent="0.2"/>
    <row r="858" x14ac:dyDescent="0.2"/>
    <row r="859" x14ac:dyDescent="0.2"/>
    <row r="860" x14ac:dyDescent="0.2"/>
    <row r="861" x14ac:dyDescent="0.2"/>
    <row r="862" x14ac:dyDescent="0.2"/>
    <row r="863" x14ac:dyDescent="0.2"/>
    <row r="864" x14ac:dyDescent="0.2"/>
    <row r="865" x14ac:dyDescent="0.2"/>
    <row r="866" x14ac:dyDescent="0.2"/>
    <row r="867" x14ac:dyDescent="0.2"/>
    <row r="868" x14ac:dyDescent="0.2"/>
    <row r="869" x14ac:dyDescent="0.2"/>
    <row r="870" x14ac:dyDescent="0.2"/>
    <row r="871" x14ac:dyDescent="0.2"/>
    <row r="872" x14ac:dyDescent="0.2"/>
    <row r="873" x14ac:dyDescent="0.2"/>
    <row r="874" x14ac:dyDescent="0.2"/>
    <row r="875" x14ac:dyDescent="0.2"/>
    <row r="876" x14ac:dyDescent="0.2"/>
    <row r="877" x14ac:dyDescent="0.2"/>
    <row r="878" x14ac:dyDescent="0.2"/>
    <row r="879" x14ac:dyDescent="0.2"/>
    <row r="880" x14ac:dyDescent="0.2"/>
    <row r="881" x14ac:dyDescent="0.2"/>
    <row r="882" x14ac:dyDescent="0.2"/>
    <row r="883" x14ac:dyDescent="0.2"/>
    <row r="884" x14ac:dyDescent="0.2"/>
    <row r="885" x14ac:dyDescent="0.2"/>
    <row r="886" x14ac:dyDescent="0.2"/>
    <row r="887" x14ac:dyDescent="0.2"/>
    <row r="888" x14ac:dyDescent="0.2"/>
    <row r="889" x14ac:dyDescent="0.2"/>
    <row r="890" x14ac:dyDescent="0.2"/>
    <row r="891" x14ac:dyDescent="0.2"/>
    <row r="892" x14ac:dyDescent="0.2"/>
    <row r="893" x14ac:dyDescent="0.2"/>
    <row r="894" x14ac:dyDescent="0.2"/>
    <row r="895" x14ac:dyDescent="0.2"/>
    <row r="896" x14ac:dyDescent="0.2"/>
    <row r="897" x14ac:dyDescent="0.2"/>
    <row r="898" x14ac:dyDescent="0.2"/>
    <row r="899" x14ac:dyDescent="0.2"/>
    <row r="900" x14ac:dyDescent="0.2"/>
    <row r="901" x14ac:dyDescent="0.2"/>
    <row r="902" x14ac:dyDescent="0.2"/>
    <row r="903" x14ac:dyDescent="0.2"/>
    <row r="904" x14ac:dyDescent="0.2"/>
    <row r="905" x14ac:dyDescent="0.2"/>
    <row r="906" x14ac:dyDescent="0.2"/>
    <row r="907" x14ac:dyDescent="0.2"/>
    <row r="908" x14ac:dyDescent="0.2"/>
    <row r="909" x14ac:dyDescent="0.2"/>
    <row r="910" x14ac:dyDescent="0.2"/>
    <row r="911" x14ac:dyDescent="0.2"/>
    <row r="912" x14ac:dyDescent="0.2"/>
    <row r="913" x14ac:dyDescent="0.2"/>
    <row r="914" x14ac:dyDescent="0.2"/>
    <row r="915" x14ac:dyDescent="0.2"/>
    <row r="916" x14ac:dyDescent="0.2"/>
    <row r="917" x14ac:dyDescent="0.2"/>
    <row r="918" x14ac:dyDescent="0.2"/>
    <row r="919" x14ac:dyDescent="0.2"/>
    <row r="920" x14ac:dyDescent="0.2"/>
    <row r="921" x14ac:dyDescent="0.2"/>
    <row r="922" x14ac:dyDescent="0.2"/>
    <row r="923" x14ac:dyDescent="0.2"/>
    <row r="924" x14ac:dyDescent="0.2"/>
    <row r="925" x14ac:dyDescent="0.2"/>
    <row r="926" x14ac:dyDescent="0.2"/>
    <row r="927" x14ac:dyDescent="0.2"/>
    <row r="928" x14ac:dyDescent="0.2"/>
    <row r="929" x14ac:dyDescent="0.2"/>
    <row r="930" x14ac:dyDescent="0.2"/>
    <row r="931" x14ac:dyDescent="0.2"/>
    <row r="932" x14ac:dyDescent="0.2"/>
    <row r="933" x14ac:dyDescent="0.2"/>
    <row r="934" x14ac:dyDescent="0.2"/>
    <row r="935" x14ac:dyDescent="0.2"/>
    <row r="936" x14ac:dyDescent="0.2"/>
    <row r="937" x14ac:dyDescent="0.2"/>
    <row r="938" x14ac:dyDescent="0.2"/>
    <row r="939" x14ac:dyDescent="0.2"/>
    <row r="940" x14ac:dyDescent="0.2"/>
    <row r="941" x14ac:dyDescent="0.2"/>
    <row r="942" x14ac:dyDescent="0.2"/>
    <row r="943" x14ac:dyDescent="0.2"/>
    <row r="944" x14ac:dyDescent="0.2"/>
    <row r="945" x14ac:dyDescent="0.2"/>
    <row r="946" x14ac:dyDescent="0.2"/>
    <row r="947" x14ac:dyDescent="0.2"/>
    <row r="948" x14ac:dyDescent="0.2"/>
    <row r="949" x14ac:dyDescent="0.2"/>
    <row r="950" x14ac:dyDescent="0.2"/>
    <row r="951" x14ac:dyDescent="0.2"/>
    <row r="952" x14ac:dyDescent="0.2"/>
    <row r="953" x14ac:dyDescent="0.2"/>
    <row r="954" x14ac:dyDescent="0.2"/>
    <row r="955" x14ac:dyDescent="0.2"/>
    <row r="956" x14ac:dyDescent="0.2"/>
    <row r="957" x14ac:dyDescent="0.2"/>
    <row r="958" x14ac:dyDescent="0.2"/>
    <row r="959" x14ac:dyDescent="0.2"/>
    <row r="960" x14ac:dyDescent="0.2"/>
    <row r="961" x14ac:dyDescent="0.2"/>
    <row r="962" x14ac:dyDescent="0.2"/>
    <row r="963" x14ac:dyDescent="0.2"/>
    <row r="964" x14ac:dyDescent="0.2"/>
    <row r="965" x14ac:dyDescent="0.2"/>
    <row r="966" x14ac:dyDescent="0.2"/>
    <row r="967" x14ac:dyDescent="0.2"/>
    <row r="968" x14ac:dyDescent="0.2"/>
    <row r="969" x14ac:dyDescent="0.2"/>
    <row r="970" x14ac:dyDescent="0.2"/>
    <row r="971" x14ac:dyDescent="0.2"/>
    <row r="972" x14ac:dyDescent="0.2"/>
    <row r="973" x14ac:dyDescent="0.2"/>
    <row r="974" x14ac:dyDescent="0.2"/>
    <row r="975" x14ac:dyDescent="0.2"/>
    <row r="976" x14ac:dyDescent="0.2"/>
    <row r="977" x14ac:dyDescent="0.2"/>
    <row r="978" x14ac:dyDescent="0.2"/>
    <row r="979" x14ac:dyDescent="0.2"/>
    <row r="980" x14ac:dyDescent="0.2"/>
    <row r="981" x14ac:dyDescent="0.2"/>
    <row r="982" x14ac:dyDescent="0.2"/>
    <row r="983" x14ac:dyDescent="0.2"/>
    <row r="984" x14ac:dyDescent="0.2"/>
    <row r="985" x14ac:dyDescent="0.2"/>
    <row r="986" x14ac:dyDescent="0.2"/>
    <row r="987" x14ac:dyDescent="0.2"/>
    <row r="988" x14ac:dyDescent="0.2"/>
    <row r="989" x14ac:dyDescent="0.2"/>
    <row r="990" x14ac:dyDescent="0.2"/>
    <row r="991" x14ac:dyDescent="0.2"/>
    <row r="992" x14ac:dyDescent="0.2"/>
    <row r="993" x14ac:dyDescent="0.2"/>
    <row r="994" x14ac:dyDescent="0.2"/>
    <row r="995" x14ac:dyDescent="0.2"/>
    <row r="996" x14ac:dyDescent="0.2"/>
    <row r="997" x14ac:dyDescent="0.2"/>
    <row r="998" x14ac:dyDescent="0.2"/>
    <row r="999" x14ac:dyDescent="0.2"/>
    <row r="1000" x14ac:dyDescent="0.2"/>
    <row r="1001" x14ac:dyDescent="0.2"/>
    <row r="1002" x14ac:dyDescent="0.2"/>
    <row r="1003" x14ac:dyDescent="0.2"/>
    <row r="1004" x14ac:dyDescent="0.2"/>
    <row r="1005" x14ac:dyDescent="0.2"/>
    <row r="1006" x14ac:dyDescent="0.2"/>
    <row r="1007" x14ac:dyDescent="0.2"/>
    <row r="1008" x14ac:dyDescent="0.2"/>
    <row r="1009" x14ac:dyDescent="0.2"/>
    <row r="1010" x14ac:dyDescent="0.2"/>
    <row r="1011" x14ac:dyDescent="0.2"/>
    <row r="1012" x14ac:dyDescent="0.2"/>
    <row r="1013" x14ac:dyDescent="0.2"/>
    <row r="1014" x14ac:dyDescent="0.2"/>
    <row r="1015" x14ac:dyDescent="0.2"/>
    <row r="1016" x14ac:dyDescent="0.2"/>
    <row r="1017" x14ac:dyDescent="0.2"/>
    <row r="1018" x14ac:dyDescent="0.2"/>
    <row r="1019" x14ac:dyDescent="0.2"/>
    <row r="1020" x14ac:dyDescent="0.2"/>
    <row r="1021" x14ac:dyDescent="0.2"/>
    <row r="1022" x14ac:dyDescent="0.2"/>
    <row r="1023" x14ac:dyDescent="0.2"/>
    <row r="1024" x14ac:dyDescent="0.2"/>
    <row r="1025" x14ac:dyDescent="0.2"/>
    <row r="1026" x14ac:dyDescent="0.2"/>
    <row r="1027" x14ac:dyDescent="0.2"/>
    <row r="1028" x14ac:dyDescent="0.2"/>
    <row r="1029" x14ac:dyDescent="0.2"/>
    <row r="1030" x14ac:dyDescent="0.2"/>
    <row r="1031" x14ac:dyDescent="0.2"/>
    <row r="1032" x14ac:dyDescent="0.2"/>
    <row r="1033" x14ac:dyDescent="0.2"/>
    <row r="1034" x14ac:dyDescent="0.2"/>
    <row r="1035" x14ac:dyDescent="0.2"/>
    <row r="1036" x14ac:dyDescent="0.2"/>
    <row r="1037" x14ac:dyDescent="0.2"/>
    <row r="1038" x14ac:dyDescent="0.2"/>
    <row r="1039" x14ac:dyDescent="0.2"/>
    <row r="1040" x14ac:dyDescent="0.2"/>
    <row r="1041" x14ac:dyDescent="0.2"/>
    <row r="1042" x14ac:dyDescent="0.2"/>
    <row r="1043" x14ac:dyDescent="0.2"/>
    <row r="1044" x14ac:dyDescent="0.2"/>
    <row r="1045" x14ac:dyDescent="0.2"/>
    <row r="1046" x14ac:dyDescent="0.2"/>
    <row r="1047" x14ac:dyDescent="0.2"/>
    <row r="1048" x14ac:dyDescent="0.2"/>
    <row r="1049" x14ac:dyDescent="0.2"/>
    <row r="1050" x14ac:dyDescent="0.2"/>
    <row r="1051" x14ac:dyDescent="0.2"/>
    <row r="1052" x14ac:dyDescent="0.2"/>
    <row r="1053" x14ac:dyDescent="0.2"/>
    <row r="1054" x14ac:dyDescent="0.2"/>
    <row r="1055" x14ac:dyDescent="0.2"/>
    <row r="1056" x14ac:dyDescent="0.2"/>
    <row r="1057" x14ac:dyDescent="0.2"/>
    <row r="1058" x14ac:dyDescent="0.2"/>
    <row r="1059" x14ac:dyDescent="0.2"/>
    <row r="1060" x14ac:dyDescent="0.2"/>
    <row r="1061" x14ac:dyDescent="0.2"/>
    <row r="1062" x14ac:dyDescent="0.2"/>
    <row r="1063" x14ac:dyDescent="0.2"/>
    <row r="1064" x14ac:dyDescent="0.2"/>
    <row r="1065" x14ac:dyDescent="0.2"/>
    <row r="1066" x14ac:dyDescent="0.2"/>
    <row r="1067" x14ac:dyDescent="0.2"/>
    <row r="1068" x14ac:dyDescent="0.2"/>
    <row r="1069" x14ac:dyDescent="0.2"/>
    <row r="1070" x14ac:dyDescent="0.2"/>
    <row r="1071" x14ac:dyDescent="0.2"/>
    <row r="1072" x14ac:dyDescent="0.2"/>
    <row r="1073" x14ac:dyDescent="0.2"/>
    <row r="1074" x14ac:dyDescent="0.2"/>
    <row r="1075" x14ac:dyDescent="0.2"/>
    <row r="1076" x14ac:dyDescent="0.2"/>
    <row r="1077" x14ac:dyDescent="0.2"/>
    <row r="1078" x14ac:dyDescent="0.2"/>
    <row r="1079" x14ac:dyDescent="0.2"/>
    <row r="1080" x14ac:dyDescent="0.2"/>
    <row r="1081" x14ac:dyDescent="0.2"/>
    <row r="1082" x14ac:dyDescent="0.2"/>
    <row r="1083" x14ac:dyDescent="0.2"/>
    <row r="1084" x14ac:dyDescent="0.2"/>
    <row r="1085" x14ac:dyDescent="0.2"/>
    <row r="1086" x14ac:dyDescent="0.2"/>
    <row r="1087" x14ac:dyDescent="0.2"/>
    <row r="1088" x14ac:dyDescent="0.2"/>
    <row r="1089" x14ac:dyDescent="0.2"/>
    <row r="1090" x14ac:dyDescent="0.2"/>
    <row r="1091" x14ac:dyDescent="0.2"/>
    <row r="1092" x14ac:dyDescent="0.2"/>
    <row r="1093" x14ac:dyDescent="0.2"/>
    <row r="1094" x14ac:dyDescent="0.2"/>
    <row r="1095" x14ac:dyDescent="0.2"/>
    <row r="1096" x14ac:dyDescent="0.2"/>
    <row r="1097" x14ac:dyDescent="0.2"/>
    <row r="1098" x14ac:dyDescent="0.2"/>
    <row r="1099" x14ac:dyDescent="0.2"/>
    <row r="1100" x14ac:dyDescent="0.2"/>
    <row r="1101" x14ac:dyDescent="0.2"/>
    <row r="1102" x14ac:dyDescent="0.2"/>
    <row r="1103" x14ac:dyDescent="0.2"/>
    <row r="1104" x14ac:dyDescent="0.2"/>
    <row r="1105" x14ac:dyDescent="0.2"/>
    <row r="1106" x14ac:dyDescent="0.2"/>
    <row r="1107" x14ac:dyDescent="0.2"/>
    <row r="1108" x14ac:dyDescent="0.2"/>
    <row r="1109" x14ac:dyDescent="0.2"/>
    <row r="1110" x14ac:dyDescent="0.2"/>
    <row r="1111" x14ac:dyDescent="0.2"/>
    <row r="1112" x14ac:dyDescent="0.2"/>
    <row r="1113" x14ac:dyDescent="0.2"/>
    <row r="1114" x14ac:dyDescent="0.2"/>
    <row r="1115" x14ac:dyDescent="0.2"/>
    <row r="1116" x14ac:dyDescent="0.2"/>
    <row r="1117" x14ac:dyDescent="0.2"/>
    <row r="1118" x14ac:dyDescent="0.2"/>
    <row r="1119" x14ac:dyDescent="0.2"/>
    <row r="1120" x14ac:dyDescent="0.2"/>
    <row r="1121" x14ac:dyDescent="0.2"/>
    <row r="1122" x14ac:dyDescent="0.2"/>
    <row r="1123" x14ac:dyDescent="0.2"/>
    <row r="1124" x14ac:dyDescent="0.2"/>
    <row r="1125" x14ac:dyDescent="0.2"/>
    <row r="1126" x14ac:dyDescent="0.2"/>
    <row r="1127" x14ac:dyDescent="0.2"/>
    <row r="1128" x14ac:dyDescent="0.2"/>
    <row r="1129" x14ac:dyDescent="0.2"/>
    <row r="1130" x14ac:dyDescent="0.2"/>
    <row r="1131" x14ac:dyDescent="0.2"/>
    <row r="1132" x14ac:dyDescent="0.2"/>
    <row r="1133" x14ac:dyDescent="0.2"/>
    <row r="1134" x14ac:dyDescent="0.2"/>
    <row r="1135" x14ac:dyDescent="0.2"/>
    <row r="1136" x14ac:dyDescent="0.2"/>
    <row r="1137" x14ac:dyDescent="0.2"/>
    <row r="1138" x14ac:dyDescent="0.2"/>
    <row r="1139" x14ac:dyDescent="0.2"/>
    <row r="1140" x14ac:dyDescent="0.2"/>
    <row r="1141" x14ac:dyDescent="0.2"/>
    <row r="1142" x14ac:dyDescent="0.2"/>
    <row r="1143" x14ac:dyDescent="0.2"/>
    <row r="1144" x14ac:dyDescent="0.2"/>
    <row r="1145" x14ac:dyDescent="0.2"/>
    <row r="1146" x14ac:dyDescent="0.2"/>
    <row r="1147" x14ac:dyDescent="0.2"/>
    <row r="1148" x14ac:dyDescent="0.2"/>
    <row r="1149" x14ac:dyDescent="0.2"/>
    <row r="1150" x14ac:dyDescent="0.2"/>
    <row r="1151" x14ac:dyDescent="0.2"/>
    <row r="1152" x14ac:dyDescent="0.2"/>
    <row r="1153" x14ac:dyDescent="0.2"/>
    <row r="1154" x14ac:dyDescent="0.2"/>
    <row r="1155" x14ac:dyDescent="0.2"/>
    <row r="1156" x14ac:dyDescent="0.2"/>
    <row r="1157" x14ac:dyDescent="0.2"/>
    <row r="1158" x14ac:dyDescent="0.2"/>
    <row r="1159" x14ac:dyDescent="0.2"/>
    <row r="1160" x14ac:dyDescent="0.2"/>
    <row r="1161" x14ac:dyDescent="0.2"/>
    <row r="1162" x14ac:dyDescent="0.2"/>
    <row r="1163" x14ac:dyDescent="0.2"/>
    <row r="1164" x14ac:dyDescent="0.2"/>
    <row r="1165" x14ac:dyDescent="0.2"/>
    <row r="1166" x14ac:dyDescent="0.2"/>
    <row r="1167" x14ac:dyDescent="0.2"/>
    <row r="1168" x14ac:dyDescent="0.2"/>
    <row r="1169" x14ac:dyDescent="0.2"/>
    <row r="1170" x14ac:dyDescent="0.2"/>
    <row r="1171" x14ac:dyDescent="0.2"/>
    <row r="1172" x14ac:dyDescent="0.2"/>
    <row r="1173" x14ac:dyDescent="0.2"/>
    <row r="1174" x14ac:dyDescent="0.2"/>
    <row r="1175" x14ac:dyDescent="0.2"/>
    <row r="1176" x14ac:dyDescent="0.2"/>
    <row r="1177" x14ac:dyDescent="0.2"/>
    <row r="1178" x14ac:dyDescent="0.2"/>
    <row r="1179" x14ac:dyDescent="0.2"/>
    <row r="1180" x14ac:dyDescent="0.2"/>
    <row r="1181" x14ac:dyDescent="0.2"/>
    <row r="1182" x14ac:dyDescent="0.2"/>
    <row r="1183" x14ac:dyDescent="0.2"/>
    <row r="1184" x14ac:dyDescent="0.2"/>
    <row r="1185" x14ac:dyDescent="0.2"/>
    <row r="1186" x14ac:dyDescent="0.2"/>
    <row r="1187" x14ac:dyDescent="0.2"/>
    <row r="1188" x14ac:dyDescent="0.2"/>
    <row r="1189" x14ac:dyDescent="0.2"/>
    <row r="1190" x14ac:dyDescent="0.2"/>
    <row r="1191" x14ac:dyDescent="0.2"/>
    <row r="1192" x14ac:dyDescent="0.2"/>
    <row r="1193" x14ac:dyDescent="0.2"/>
    <row r="1194" x14ac:dyDescent="0.2"/>
    <row r="1195" x14ac:dyDescent="0.2"/>
    <row r="1196" x14ac:dyDescent="0.2"/>
    <row r="1197" x14ac:dyDescent="0.2"/>
    <row r="1198" x14ac:dyDescent="0.2"/>
    <row r="1199" x14ac:dyDescent="0.2"/>
    <row r="1200" x14ac:dyDescent="0.2"/>
    <row r="1201" x14ac:dyDescent="0.2"/>
    <row r="1202" x14ac:dyDescent="0.2"/>
    <row r="1203" x14ac:dyDescent="0.2"/>
    <row r="1204" x14ac:dyDescent="0.2"/>
    <row r="1205" x14ac:dyDescent="0.2"/>
    <row r="1206" x14ac:dyDescent="0.2"/>
    <row r="1207" x14ac:dyDescent="0.2"/>
    <row r="1208" x14ac:dyDescent="0.2"/>
    <row r="1209" x14ac:dyDescent="0.2"/>
    <row r="1210" x14ac:dyDescent="0.2"/>
    <row r="1211" x14ac:dyDescent="0.2"/>
    <row r="1212" x14ac:dyDescent="0.2"/>
    <row r="1213" x14ac:dyDescent="0.2"/>
    <row r="1214" x14ac:dyDescent="0.2"/>
    <row r="1215" x14ac:dyDescent="0.2"/>
    <row r="1216" x14ac:dyDescent="0.2"/>
    <row r="1217" x14ac:dyDescent="0.2"/>
    <row r="1218" x14ac:dyDescent="0.2"/>
    <row r="1219" x14ac:dyDescent="0.2"/>
    <row r="1220" x14ac:dyDescent="0.2"/>
    <row r="1221" x14ac:dyDescent="0.2"/>
    <row r="1222" x14ac:dyDescent="0.2"/>
    <row r="1223" x14ac:dyDescent="0.2"/>
    <row r="1224" x14ac:dyDescent="0.2"/>
    <row r="1225" x14ac:dyDescent="0.2"/>
    <row r="1226" x14ac:dyDescent="0.2"/>
    <row r="1227" x14ac:dyDescent="0.2"/>
  </sheetData>
  <sheetProtection password="8574" sheet="1" objects="1" scenarios="1"/>
  <mergeCells count="94">
    <mergeCell ref="AY63:BB63"/>
    <mergeCell ref="B66:G66"/>
    <mergeCell ref="B67:C67"/>
    <mergeCell ref="AS67:BB67"/>
    <mergeCell ref="AS68:BB68"/>
    <mergeCell ref="AS69:BB69"/>
    <mergeCell ref="AA63:AD63"/>
    <mergeCell ref="AE63:AH63"/>
    <mergeCell ref="AI63:AL63"/>
    <mergeCell ref="AM63:AP63"/>
    <mergeCell ref="AQ63:AT63"/>
    <mergeCell ref="AU63:AX63"/>
    <mergeCell ref="E63:F63"/>
    <mergeCell ref="G63:J63"/>
    <mergeCell ref="K63:N63"/>
    <mergeCell ref="O63:R63"/>
    <mergeCell ref="S63:V63"/>
    <mergeCell ref="W63:Z63"/>
    <mergeCell ref="AE62:AH62"/>
    <mergeCell ref="AI62:AL62"/>
    <mergeCell ref="AM62:AP62"/>
    <mergeCell ref="AQ62:AT62"/>
    <mergeCell ref="AU62:AX62"/>
    <mergeCell ref="AY62:BB62"/>
    <mergeCell ref="AU61:AX61"/>
    <mergeCell ref="AY61:BB61"/>
    <mergeCell ref="B62:C63"/>
    <mergeCell ref="E62:F62"/>
    <mergeCell ref="G62:J62"/>
    <mergeCell ref="K62:N62"/>
    <mergeCell ref="O62:R62"/>
    <mergeCell ref="S62:V62"/>
    <mergeCell ref="W62:Z62"/>
    <mergeCell ref="AA62:AD62"/>
    <mergeCell ref="W61:Z61"/>
    <mergeCell ref="AA61:AD61"/>
    <mergeCell ref="AE61:AH61"/>
    <mergeCell ref="AI61:AL61"/>
    <mergeCell ref="AM61:AP61"/>
    <mergeCell ref="AQ61:AT61"/>
    <mergeCell ref="AI60:AL60"/>
    <mergeCell ref="AM60:AP60"/>
    <mergeCell ref="AQ60:AT60"/>
    <mergeCell ref="AU60:AX60"/>
    <mergeCell ref="AY60:BB60"/>
    <mergeCell ref="E61:F61"/>
    <mergeCell ref="G61:J61"/>
    <mergeCell ref="K61:N61"/>
    <mergeCell ref="O61:R61"/>
    <mergeCell ref="S61:V61"/>
    <mergeCell ref="AY59:BB59"/>
    <mergeCell ref="B60:C61"/>
    <mergeCell ref="E60:F60"/>
    <mergeCell ref="G60:J60"/>
    <mergeCell ref="K60:N60"/>
    <mergeCell ref="O60:R60"/>
    <mergeCell ref="S60:V60"/>
    <mergeCell ref="W60:Z60"/>
    <mergeCell ref="AA60:AD60"/>
    <mergeCell ref="AE60:AH60"/>
    <mergeCell ref="AA59:AD59"/>
    <mergeCell ref="AE59:AH59"/>
    <mergeCell ref="AI59:AL59"/>
    <mergeCell ref="AM59:AP59"/>
    <mergeCell ref="AQ59:AT59"/>
    <mergeCell ref="AU59:AX59"/>
    <mergeCell ref="B59:C59"/>
    <mergeCell ref="G59:J59"/>
    <mergeCell ref="K59:N59"/>
    <mergeCell ref="O59:R59"/>
    <mergeCell ref="S59:V59"/>
    <mergeCell ref="W59:Z59"/>
    <mergeCell ref="AE58:AH58"/>
    <mergeCell ref="AI58:AL58"/>
    <mergeCell ref="AM58:AP58"/>
    <mergeCell ref="AQ58:AT58"/>
    <mergeCell ref="AU58:AX58"/>
    <mergeCell ref="AY58:BB58"/>
    <mergeCell ref="B31:B32"/>
    <mergeCell ref="C31:C32"/>
    <mergeCell ref="E32:BB32"/>
    <mergeCell ref="G57:BB57"/>
    <mergeCell ref="G58:J58"/>
    <mergeCell ref="K58:N58"/>
    <mergeCell ref="O58:R58"/>
    <mergeCell ref="S58:V58"/>
    <mergeCell ref="W58:Z58"/>
    <mergeCell ref="AA58:AD58"/>
    <mergeCell ref="D20:V20"/>
    <mergeCell ref="AD20:AM20"/>
    <mergeCell ref="AY20:BB20"/>
    <mergeCell ref="AA28:AD28"/>
    <mergeCell ref="AI28:AS28"/>
    <mergeCell ref="AX28:BB28"/>
  </mergeCells>
  <conditionalFormatting sqref="B1:C1 B34:C36">
    <cfRule type="expression" dxfId="17" priority="18" stopIfTrue="1">
      <formula>$B1&gt;numEventos</formula>
    </cfRule>
  </conditionalFormatting>
  <conditionalFormatting sqref="G60:BB60">
    <cfRule type="expression" dxfId="16" priority="16" stopIfTrue="1">
      <formula>G59&gt;mediçao</formula>
    </cfRule>
    <cfRule type="expression" dxfId="15" priority="17" stopIfTrue="1">
      <formula>G59=mediçao</formula>
    </cfRule>
  </conditionalFormatting>
  <conditionalFormatting sqref="G61:BB61">
    <cfRule type="expression" dxfId="14" priority="12" stopIfTrue="1">
      <formula>G59=mediçao</formula>
    </cfRule>
    <cfRule type="expression" dxfId="13" priority="15" stopIfTrue="1">
      <formula>G59&gt;mediçao</formula>
    </cfRule>
  </conditionalFormatting>
  <conditionalFormatting sqref="G62:BB62">
    <cfRule type="expression" dxfId="12" priority="11" stopIfTrue="1">
      <formula>G59=mediçao</formula>
    </cfRule>
    <cfRule type="expression" dxfId="11" priority="14" stopIfTrue="1">
      <formula>G59&gt;mediçao</formula>
    </cfRule>
  </conditionalFormatting>
  <conditionalFormatting sqref="G63:BB63">
    <cfRule type="expression" dxfId="10" priority="10" stopIfTrue="1">
      <formula>G59=mediçao</formula>
    </cfRule>
    <cfRule type="expression" dxfId="9" priority="13" stopIfTrue="1">
      <formula>G59&gt;mediçao</formula>
    </cfRule>
  </conditionalFormatting>
  <conditionalFormatting sqref="E1:BB1 E35:BB38">
    <cfRule type="expression" dxfId="8" priority="7" stopIfTrue="1">
      <formula>E1&gt;mediçao</formula>
    </cfRule>
    <cfRule type="expression" dxfId="7" priority="8" stopIfTrue="1">
      <formula>E1=mediçao</formula>
    </cfRule>
    <cfRule type="expression" dxfId="6" priority="9" stopIfTrue="1">
      <formula>INDEX(ValoresPorEvento,$B1,E$31)=0</formula>
    </cfRule>
  </conditionalFormatting>
  <conditionalFormatting sqref="B38:C38">
    <cfRule type="expression" dxfId="5" priority="6" stopIfTrue="1">
      <formula>$B38&gt;numEventos</formula>
    </cfRule>
  </conditionalFormatting>
  <conditionalFormatting sqref="B37:C37">
    <cfRule type="expression" dxfId="4" priority="5" stopIfTrue="1">
      <formula>$B37&gt;numEventos</formula>
    </cfRule>
  </conditionalFormatting>
  <conditionalFormatting sqref="B39:C55">
    <cfRule type="expression" dxfId="3" priority="4" stopIfTrue="1">
      <formula>$B39&gt;numEventos</formula>
    </cfRule>
  </conditionalFormatting>
  <conditionalFormatting sqref="E39:BB55">
    <cfRule type="expression" dxfId="2" priority="1" stopIfTrue="1">
      <formula>E39&gt;mediçao</formula>
    </cfRule>
    <cfRule type="expression" dxfId="1" priority="2" stopIfTrue="1">
      <formula>E39=mediçao</formula>
    </cfRule>
    <cfRule type="expression" dxfId="0" priority="3" stopIfTrue="1">
      <formula>INDEX(ValoresPorEvento,$B39,E$31)=0</formula>
    </cfRule>
  </conditionalFormatting>
  <dataValidations disablePrompts="1" count="3">
    <dataValidation type="textLength" operator="lessThan" showInputMessage="1" error="Digite a data de medição nas colunas de medição à direita &gt;&gt;&gt;" prompt="Digite a data de medição abaixo dos eventos" sqref="AI28:AS28">
      <formula1>0</formula1>
    </dataValidation>
    <dataValidation allowBlank="1" showInputMessage="1" showErrorMessage="1" promptTitle="Nº da medição" prompt="Use as setas para alterar o valor" sqref="AY27:BB27"/>
    <dataValidation type="list" allowBlank="1" showDropDown="1" showErrorMessage="1" error="É permitido digitar apenas o número da medição atual, em eventos que não sejam nulos." prompt="Preenchimento Fiscalização: Preencher com o número do PERÍODO em que o evento foi concluído. _x000a__x000a_Preenchimento CAIXA: se o evento será glosado, adicionar &quot;.&quot; ao final do período." sqref="E1:BB1 F34:BB34 E35:BB55">
      <formula1>IF(INDEX(ValoresPorEvento,$B1,E$31)=0,"",mediçao)</formula1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Spinner 1">
              <controlPr defaultSize="0" print="0" autoPict="0">
                <anchor moveWithCells="1" sizeWithCells="1">
                  <from>
                    <xdr:col>52</xdr:col>
                    <xdr:colOff>228600</xdr:colOff>
                    <xdr:row>26</xdr:row>
                    <xdr:rowOff>142875</xdr:rowOff>
                  </from>
                  <to>
                    <xdr:col>53</xdr:col>
                    <xdr:colOff>228600</xdr:colOff>
                    <xdr:row>28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6</vt:i4>
      </vt:variant>
    </vt:vector>
  </HeadingPairs>
  <TitlesOfParts>
    <vt:vector size="7" baseType="lpstr">
      <vt:lpstr>PLE</vt:lpstr>
      <vt:lpstr>PLE!Area_de_impressao</vt:lpstr>
      <vt:lpstr>mediçao</vt:lpstr>
      <vt:lpstr>Medições</vt:lpstr>
      <vt:lpstr>Medições.Padrão</vt:lpstr>
      <vt:lpstr>PLE.LinhaPadrão</vt:lpstr>
      <vt:lpstr>PLE!Titulos_de_impressao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2020-05-04T13:21:36Z</dcterms:created>
  <dcterms:modified xsi:type="dcterms:W3CDTF">2020-05-04T13:22:20Z</dcterms:modified>
</cp:coreProperties>
</file>