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GALPÃO SANTA LUZIA\GALPÃO CAIXA 2021\PDF ENVIO FINAL 2021\"/>
    </mc:Choice>
  </mc:AlternateContent>
  <bookViews>
    <workbookView xWindow="0" yWindow="0" windowWidth="24000" windowHeight="9735" tabRatio="809"/>
  </bookViews>
  <sheets>
    <sheet name="ORÇAMENTO" sheetId="11" r:id="rId1"/>
  </sheets>
  <definedNames>
    <definedName name="_xlnm.Print_Area" localSheetId="0">ORÇAMENTO!$A$1:$J$51</definedName>
    <definedName name="IOPES">#REF!</definedName>
    <definedName name="MEMORIA">#REF!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1" l="1"/>
  <c r="J19" i="11"/>
  <c r="J17" i="11"/>
  <c r="J16" i="11"/>
  <c r="J50" i="11"/>
  <c r="J48" i="11"/>
  <c r="J42" i="11"/>
  <c r="J35" i="11"/>
  <c r="J30" i="11"/>
  <c r="J21" i="11"/>
  <c r="J15" i="11"/>
  <c r="J49" i="11"/>
  <c r="J47" i="11"/>
  <c r="J46" i="11"/>
  <c r="J45" i="11"/>
  <c r="J44" i="11"/>
  <c r="J43" i="11"/>
  <c r="J41" i="11"/>
  <c r="J40" i="11"/>
  <c r="J39" i="11"/>
  <c r="J38" i="11"/>
  <c r="J37" i="11"/>
  <c r="J36" i="11"/>
  <c r="J34" i="11" l="1"/>
  <c r="J33" i="11"/>
  <c r="J32" i="11"/>
  <c r="J31" i="11"/>
  <c r="J29" i="11"/>
  <c r="J28" i="11"/>
  <c r="J27" i="11"/>
  <c r="J26" i="11"/>
  <c r="J25" i="11"/>
  <c r="J24" i="11"/>
  <c r="J23" i="11"/>
  <c r="J22" i="11"/>
  <c r="J20" i="11"/>
</calcChain>
</file>

<file path=xl/sharedStrings.xml><?xml version="1.0" encoding="utf-8"?>
<sst xmlns="http://schemas.openxmlformats.org/spreadsheetml/2006/main" count="150" uniqueCount="104">
  <si>
    <t>M</t>
  </si>
  <si>
    <t>TUBO DE PVC PARA REDE COLETORA DE ESGOTO DE PAREDE MACIÇA, DN 150 MM, JUNTA ELÁSTICA, INSTALADO EM LOCAL COM NÍVEL BAIXO DE INTERFERÊNCIAS - FORNECIMENTO E ASSENTAMENTO. AF_06/2015</t>
  </si>
  <si>
    <t>UN</t>
  </si>
  <si>
    <t>ASSENTAMENTO DE TUBO DE PVC PARA REDE COLETORA DE ESGOTO DE PAREDE MACIÇA, DN 150 MM, JUNTA ELÁSTICA, INSTALADO EM LOCAL COM NÍVEL BAIXO DE INTERFERÊNCIAS (NÃO INCLUI FORNECIMENTO). AF_06/2015</t>
  </si>
  <si>
    <t>KG</t>
  </si>
  <si>
    <t>M2</t>
  </si>
  <si>
    <t>COBERTURA</t>
  </si>
  <si>
    <t>M3</t>
  </si>
  <si>
    <t>ARMAÇÃO DE PILAR OU VIGA DE UMA ESTRUTURA CONVENCIONAL DE CONCRETO ARMADO EM UM EDIFÍCIO DE MÚLTIPLOS PAVIMENTOS UTILIZANDO AÇO CA-60 DE 5,0 MM - MONTAGEM. AF_12/2015</t>
  </si>
  <si>
    <t>ARMAÇÃO DE PILAR OU VIGA DE UMA ESTRUTURA CONVENCIONAL DE CONCRETO ARMADO EM UM EDIFÍCIO DE MÚLTIPLOS PAVIMENTOS UTILIZANDO AÇO CA-50 DE 6,3 MM - MONTAGEM. AF_12/2015</t>
  </si>
  <si>
    <t>ARMAÇÃO DE PILAR OU VIGA DE UMA ESTRUTURA CONVENCIONAL DE CONCRETO ARMADO EM UM EDIFÍCIO DE MÚLTIPLOS PAVIMENTOS UTILIZANDO AÇO CA-50 DE 8,0 MM - MONTAGEM. AF_12/2015</t>
  </si>
  <si>
    <t>ARMAÇÃO DE PILAR OU VIGA DE UMA ESTRUTURA CONVENCIONAL DE CONCRETO ARMADO EM UM EDIFÍCIO DE MÚLTIPLOS PAVIMENTOS UTILIZANDO AÇO CA-50 DE 10,0 MM - MONTAGEM. AF_12/2015</t>
  </si>
  <si>
    <t>ARMAÇÃO DE PILAR OU VIGA DE UMA ESTRUTURA CONVENCIONAL DE CONCRETO ARMADO EM UM EDIFÍCIO DE MÚLTIPLOS PAVIMENTOS UTILIZANDO AÇO CA-50 DE 12,5 MM - MONTAGEM. AF_12/2015</t>
  </si>
  <si>
    <t>CONCRETO MAGRO PARA LASTRO, TRAÇO 1:4,5:4,5 (CIMENTO/ AREIA MÉDIA/ BRITA 1)  - PREPARO MECÂNICO COM BETONEIRA 400 L. AF_07/2016</t>
  </si>
  <si>
    <t>TUBO PVC, SÉRIE R, ÁGUA PLUVIAL, DN 100 MM, FORNECIDO E INSTALADO EM CONDUTORES VERTICAIS DE ÁGUAS PLUVIAIS. AF_12/2014</t>
  </si>
  <si>
    <t>JOELHO 90 GRAUS, PVC, SERIE NORMAL, ESGOTO PREDIAL, DN 100 MM, JUNTA ELÁSTICA, FORNECIDO E INSTALADO EM RAMAL DE DESCARGA OU RAMAL DE ESGOTO SANITÁRIO. AF_12/2014</t>
  </si>
  <si>
    <t>ESCAVAÇÃO MECANIZADA PARA BLOCO DE COROAMENTO OU SAPATA, SEM PREVISÃO DE FÔRMA, COM RETROESCAVADEIRA. AF_06/2017</t>
  </si>
  <si>
    <t>REATERRO MANUAL DE VALAS COM COMPACTAÇÃO MECANIZADA. AF_04/2016</t>
  </si>
  <si>
    <t>SERVIÇOS PRELIMINARES</t>
  </si>
  <si>
    <t>m2</t>
  </si>
  <si>
    <t>m3</t>
  </si>
  <si>
    <t>m</t>
  </si>
  <si>
    <t>und</t>
  </si>
  <si>
    <t>Equipe topográfica para serviços simples de locação e nivelamento (incluindo equipamento, transporte e profissionais nivel médio)</t>
  </si>
  <si>
    <t>mês</t>
  </si>
  <si>
    <t>Placa de obra nas dimensões de 2.0 x 4.0 m, padrão IOPES</t>
  </si>
  <si>
    <t>Locação de andaime metálico para fachada - tipo torre (aluguel mensal)</t>
  </si>
  <si>
    <t>Fornecimento e aplicação de concreto USINADO Fck=25 MPa - considerando BOMBEAMENTO (5% de perdas já incluído no custo) (6% de taxa p/concr.bombeavel)</t>
  </si>
  <si>
    <t>Terminal aéreo em latão (captor), com conector e fixação horizontal 5/16"x250mm, ref. TEL-024, inclusive vedação dos furos com poliuretano ref. TEL 5905, marca de ref. Termotécnica ou equivalente</t>
  </si>
  <si>
    <t>Cabo de cobre nú 35mm2, ref. TEL 5735, marca de referência Termotécnica ou equivalente</t>
  </si>
  <si>
    <t>Terminal estanhado de 1 compressão 1 furo, 35mm², ref. TEL-5135, marca de referência Termotécnica ou equivalente</t>
  </si>
  <si>
    <t>Cabo de cobre nú 50 mm2, ref. TEL-5750, marca de referência Termotécnica ou equivalente, inclusive abertura e fechamento de vala para cabo dimensões 50x20cm</t>
  </si>
  <si>
    <t>PLANILHA ORÇAMENTÁRIA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</si>
  <si>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</si>
  <si>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</si>
  <si>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</si>
  <si>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</si>
  <si>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</si>
  <si>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</si>
  <si>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</si>
  <si>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</si>
  <si>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</si>
  <si>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</si>
  <si>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01.02</t>
  </si>
  <si>
    <t>TOTAL</t>
  </si>
  <si>
    <t>TELHAMENTO COM TELHA DE AÇO/ALUMÍNIO E = 0,5 MM, COM ATÉ 2 ÁGUAS, INCLUSO IÇAMENTO. AF_07/2019</t>
  </si>
  <si>
    <t>CALHA EM CHAPA DE AÇO GALVANIZADO NÚMERO 24, DESENVOLVIMENTO DE 50 CM, INCLUSO TRANSPORTE VERTICAL. AF_07/2019</t>
  </si>
  <si>
    <t>MONTAGEM E DESMONTAGEM DE FÔRMA DE PILARES RETANGULARES E ESTRUTURAS SIMILARES, PÉ-DIREITO SIMPLES, EM CHAPA DE MADEIRA COMPENSADA RESINADA, 8 UTILIZAÇÕES. AF_09/2020</t>
  </si>
  <si>
    <t>ESTRUTURA TRELIÇADA DE COBERTURA, TIPO ARCO, COM LIGAÇÕES SOLDADAS, INCLUSOS PERFIS METÁLICOS, CHAPAS METÁLICAS, MÃO DE OBRA E TRANSPORTE COM GUINDASTE - FORNECIMENTO E INSTALAÇÃO. AF_01/2020_P</t>
  </si>
  <si>
    <t>PINTURA COM TINTA ALQUÍDICA DE ACABAMENTO (ESMALTE SINTÉTICO ACETINADO) PULVERIZADA SOBRE PERFIL METÁLICO EXECUTADO EM FÁBRICA (POR DEMÃO). AF_01/2020</t>
  </si>
  <si>
    <t>IOPES</t>
  </si>
  <si>
    <t>VALOR UNIT.</t>
  </si>
  <si>
    <t>PREFEITURA DE CONCEIÇÃO DO CASTELO</t>
  </si>
  <si>
    <t>02.01</t>
  </si>
  <si>
    <t>02.02</t>
  </si>
  <si>
    <t>03.01</t>
  </si>
  <si>
    <t>03.02</t>
  </si>
  <si>
    <t>03.03</t>
  </si>
  <si>
    <t>03.04</t>
  </si>
  <si>
    <t>03.05</t>
  </si>
  <si>
    <t>03.06</t>
  </si>
  <si>
    <t>03.07</t>
  </si>
  <si>
    <t>03.08</t>
  </si>
  <si>
    <t>Obra:</t>
  </si>
  <si>
    <t>Local:</t>
  </si>
  <si>
    <t>Av. José Grilo, 152 - Centro
Conceição do Castelo/ES - CEP 29370000
Telefone: (28) 3547-1310</t>
  </si>
  <si>
    <t>CAIXA ENTERRADA HIDRÁULICA RETANGULAR, EM ALVENARIA COM BLOCOS DE CONCRETO, DIMENSÕES INTERNAS: 0,6X0,6X0,6 M PARA REDE DE ESGOTO. AF_12/2020</t>
  </si>
  <si>
    <t>MOVIMENTAÇÃO DE TERRA</t>
  </si>
  <si>
    <t>FUNDAÇÕES E ESTRUTURAS</t>
  </si>
  <si>
    <t>04.01</t>
  </si>
  <si>
    <t>04.02</t>
  </si>
  <si>
    <t>04.03</t>
  </si>
  <si>
    <t>INSTALAÇÕES SPDA</t>
  </si>
  <si>
    <t xml:space="preserve"> Instalação de barras redondas de aço galvanizado a quente ø 3/8" - 70 mm RE-BAR para SPDA estrutural com fixação mecânica por grampos galvanizados</t>
  </si>
  <si>
    <t>ADMINISTRAÇÃO LOCAL</t>
  </si>
  <si>
    <t>CPU1</t>
  </si>
  <si>
    <t>CPU2</t>
  </si>
  <si>
    <t xml:space="preserve">890876/2019 (SICONV); Operação: 1067715-36 </t>
  </si>
  <si>
    <t>Comp.</t>
  </si>
  <si>
    <t>DEZEMBRO/2020</t>
  </si>
  <si>
    <t xml:space="preserve">PREFEITURA DE CONCEIÇÃO DO CASTELO/ES </t>
  </si>
  <si>
    <t>CONSTRUÇÃO DE GALPÃO AGROINDUSTRIAL EM SANTA LUZIA</t>
  </si>
  <si>
    <t>COMUNIDADE SANTA LUZIA, CONCEIÇÃO DO CASTELO - ES</t>
  </si>
  <si>
    <t>Convênio:</t>
  </si>
  <si>
    <t>Proprietário:</t>
  </si>
  <si>
    <t>Data base:</t>
  </si>
  <si>
    <t>BDI:</t>
  </si>
  <si>
    <t>Encargos Sociais:</t>
  </si>
  <si>
    <t>05.01</t>
  </si>
  <si>
    <t>05.02</t>
  </si>
  <si>
    <t>05.03</t>
  </si>
  <si>
    <t>05.04</t>
  </si>
  <si>
    <t>06.01</t>
  </si>
  <si>
    <t>05.05</t>
  </si>
  <si>
    <t>04.04</t>
  </si>
  <si>
    <t>DRENAGEM</t>
  </si>
  <si>
    <t>06.02</t>
  </si>
  <si>
    <t>06.03</t>
  </si>
  <si>
    <t>06.04</t>
  </si>
  <si>
    <t>06.05</t>
  </si>
  <si>
    <t>07.01</t>
  </si>
  <si>
    <t>05.06</t>
  </si>
  <si>
    <t>72,68% (hora) / SEM DESONERAÇÃO</t>
  </si>
  <si>
    <t xml:space="preserve">PROPOSTA DA EMPRESA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</si>
</sst>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* #,##0.00_-;\-* #,##0.00_-;_-* \-??_-;_-@_-"/>
    <numFmt numFmtId="166" formatCode="_(&quot;R$ &quot;* #,##0.00_);_(&quot;R$ &quot;* \(#,##0.00\);_(&quot;R$ &quot;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6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</cellStyleXfs>
  <cellXfs count="101">
    <xf numFmtId="0" fontId="0" fillId="0" borderId="0" xfId="0"/>
    <xf numFmtId="164" fontId="0" fillId="0" borderId="0" xfId="1" applyNumberFormat="1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64" fontId="0" fillId="0" borderId="0" xfId="1" applyNumberFormat="1" applyFont="1" applyProtection="1">
      <protection locked="0"/>
    </xf>
    <xf numFmtId="0" fontId="0" fillId="0" borderId="0" xfId="0" applyProtection="1">
      <protection locked="0"/>
    </xf>
    <xf numFmtId="44" fontId="0" fillId="0" borderId="0" xfId="100" applyFont="1" applyProtection="1">
      <protection locked="0"/>
    </xf>
    <xf numFmtId="164" fontId="32" fillId="0" borderId="0" xfId="1" applyNumberFormat="1" applyFont="1" applyProtection="1">
      <protection locked="0"/>
    </xf>
    <xf numFmtId="0" fontId="32" fillId="0" borderId="0" xfId="0" applyFont="1" applyProtection="1">
      <protection locked="0"/>
    </xf>
    <xf numFmtId="44" fontId="20" fillId="35" borderId="11" xfId="51" applyFont="1" applyFill="1" applyBorder="1" applyAlignment="1" applyProtection="1">
      <alignment horizontal="center" vertical="center"/>
      <protection locked="0"/>
    </xf>
    <xf numFmtId="44" fontId="19" fillId="34" borderId="11" xfId="51" applyFont="1" applyFill="1" applyBorder="1" applyAlignment="1" applyProtection="1">
      <alignment horizontal="center" vertical="center"/>
      <protection locked="0"/>
    </xf>
    <xf numFmtId="44" fontId="20" fillId="37" borderId="11" xfId="51" applyFont="1" applyFill="1" applyBorder="1" applyAlignment="1" applyProtection="1">
      <alignment horizontal="center" vertical="center"/>
      <protection locked="0"/>
    </xf>
    <xf numFmtId="164" fontId="0" fillId="37" borderId="0" xfId="1" applyNumberFormat="1" applyFont="1" applyFill="1" applyProtection="1">
      <protection locked="0"/>
    </xf>
    <xf numFmtId="0" fontId="0" fillId="37" borderId="0" xfId="0" applyFill="1" applyProtection="1">
      <protection locked="0"/>
    </xf>
    <xf numFmtId="44" fontId="19" fillId="0" borderId="11" xfId="51" applyFont="1" applyFill="1" applyBorder="1" applyAlignment="1" applyProtection="1">
      <alignment horizontal="center" vertical="center"/>
      <protection locked="0"/>
    </xf>
    <xf numFmtId="44" fontId="0" fillId="0" borderId="0" xfId="100" applyFont="1" applyFill="1" applyProtection="1">
      <protection locked="0"/>
    </xf>
    <xf numFmtId="0" fontId="0" fillId="0" borderId="0" xfId="0" applyFill="1" applyProtection="1">
      <protection locked="0"/>
    </xf>
    <xf numFmtId="164" fontId="0" fillId="0" borderId="0" xfId="1" applyNumberFormat="1" applyFont="1" applyFill="1" applyProtection="1">
      <protection locked="0"/>
    </xf>
    <xf numFmtId="44" fontId="29" fillId="36" borderId="11" xfId="51" quotePrefix="1" applyFont="1" applyFill="1" applyBorder="1" applyAlignment="1" applyProtection="1">
      <alignment horizontal="center" vertical="center"/>
      <protection locked="0"/>
    </xf>
    <xf numFmtId="164" fontId="0" fillId="36" borderId="0" xfId="1" applyNumberFormat="1" applyFont="1" applyFill="1" applyProtection="1">
      <protection locked="0"/>
    </xf>
    <xf numFmtId="0" fontId="0" fillId="36" borderId="0" xfId="0" applyFill="1" applyProtection="1">
      <protection locked="0"/>
    </xf>
    <xf numFmtId="0" fontId="0" fillId="0" borderId="0" xfId="0" applyAlignment="1" applyProtection="1">
      <alignment horizontal="justify"/>
      <protection locked="0"/>
    </xf>
    <xf numFmtId="0" fontId="19" fillId="33" borderId="17" xfId="42" applyFont="1" applyFill="1" applyBorder="1" applyAlignment="1" applyProtection="1">
      <alignment vertical="center"/>
    </xf>
    <xf numFmtId="0" fontId="19" fillId="33" borderId="0" xfId="42" applyFont="1" applyFill="1" applyBorder="1" applyAlignment="1" applyProtection="1">
      <alignment vertical="center"/>
    </xf>
    <xf numFmtId="0" fontId="19" fillId="33" borderId="0" xfId="42" applyFont="1" applyFill="1" applyBorder="1" applyAlignment="1" applyProtection="1">
      <alignment horizontal="center" vertical="center"/>
    </xf>
    <xf numFmtId="0" fontId="19" fillId="33" borderId="0" xfId="42" applyFont="1" applyFill="1" applyBorder="1" applyAlignment="1" applyProtection="1">
      <alignment horizontal="justify" vertical="center"/>
    </xf>
    <xf numFmtId="44" fontId="19" fillId="33" borderId="0" xfId="51" applyFont="1" applyFill="1" applyBorder="1" applyAlignment="1" applyProtection="1">
      <alignment horizontal="center" vertical="center"/>
    </xf>
    <xf numFmtId="44" fontId="0" fillId="0" borderId="0" xfId="100" applyFont="1" applyBorder="1" applyProtection="1"/>
    <xf numFmtId="49" fontId="20" fillId="33" borderId="0" xfId="42" applyNumberFormat="1" applyFont="1" applyFill="1" applyBorder="1" applyAlignment="1" applyProtection="1">
      <alignment vertical="center"/>
    </xf>
    <xf numFmtId="44" fontId="0" fillId="0" borderId="0" xfId="100" applyFont="1" applyProtection="1"/>
    <xf numFmtId="49" fontId="20" fillId="34" borderId="0" xfId="42" applyNumberFormat="1" applyFont="1" applyFill="1" applyBorder="1" applyAlignment="1" applyProtection="1">
      <alignment horizontal="left" vertical="center"/>
    </xf>
    <xf numFmtId="0" fontId="19" fillId="34" borderId="0" xfId="42" applyFont="1" applyFill="1" applyBorder="1" applyProtection="1"/>
    <xf numFmtId="0" fontId="19" fillId="33" borderId="18" xfId="42" applyFont="1" applyFill="1" applyBorder="1" applyAlignment="1" applyProtection="1">
      <alignment vertical="center"/>
    </xf>
    <xf numFmtId="0" fontId="19" fillId="33" borderId="16" xfId="42" applyFont="1" applyFill="1" applyBorder="1" applyAlignment="1" applyProtection="1">
      <alignment vertical="center"/>
    </xf>
    <xf numFmtId="0" fontId="19" fillId="33" borderId="16" xfId="42" applyFont="1" applyFill="1" applyBorder="1" applyAlignment="1" applyProtection="1">
      <alignment horizontal="center" vertical="center"/>
    </xf>
    <xf numFmtId="0" fontId="19" fillId="33" borderId="16" xfId="42" applyFont="1" applyFill="1" applyBorder="1" applyAlignment="1" applyProtection="1">
      <alignment horizontal="justify" vertical="center"/>
    </xf>
    <xf numFmtId="44" fontId="19" fillId="33" borderId="16" xfId="51" applyFont="1" applyFill="1" applyBorder="1" applyAlignment="1" applyProtection="1">
      <alignment horizontal="center" vertical="center"/>
    </xf>
    <xf numFmtId="0" fontId="31" fillId="0" borderId="13" xfId="42" applyFont="1" applyFill="1" applyBorder="1" applyAlignment="1" applyProtection="1">
      <alignment horizontal="center" vertical="center" wrapText="1"/>
    </xf>
    <xf numFmtId="4" fontId="31" fillId="0" borderId="13" xfId="42" applyNumberFormat="1" applyFont="1" applyFill="1" applyBorder="1" applyAlignment="1" applyProtection="1">
      <alignment horizontal="center" vertical="center" wrapText="1"/>
    </xf>
    <xf numFmtId="44" fontId="31" fillId="0" borderId="13" xfId="51" applyFont="1" applyFill="1" applyBorder="1" applyAlignment="1" applyProtection="1">
      <alignment horizontal="center" vertical="center"/>
    </xf>
    <xf numFmtId="44" fontId="31" fillId="0" borderId="13" xfId="51" applyFont="1" applyFill="1" applyBorder="1" applyAlignment="1" applyProtection="1">
      <alignment horizontal="center" vertical="center" wrapText="1"/>
    </xf>
    <xf numFmtId="44" fontId="31" fillId="0" borderId="11" xfId="51" applyFont="1" applyFill="1" applyBorder="1" applyAlignment="1" applyProtection="1">
      <alignment horizontal="center" vertical="center" wrapText="1"/>
    </xf>
    <xf numFmtId="44" fontId="31" fillId="0" borderId="11" xfId="100" applyFont="1" applyFill="1" applyBorder="1" applyAlignment="1" applyProtection="1">
      <alignment horizontal="center" vertical="center" wrapText="1"/>
    </xf>
    <xf numFmtId="1" fontId="24" fillId="35" borderId="11" xfId="42" applyNumberFormat="1" applyFont="1" applyFill="1" applyBorder="1" applyAlignment="1" applyProtection="1">
      <alignment horizontal="center" vertical="center" wrapText="1"/>
    </xf>
    <xf numFmtId="0" fontId="23" fillId="35" borderId="11" xfId="42" applyFont="1" applyFill="1" applyBorder="1" applyAlignment="1" applyProtection="1">
      <alignment vertical="center" wrapText="1"/>
    </xf>
    <xf numFmtId="0" fontId="23" fillId="35" borderId="11" xfId="42" applyFont="1" applyFill="1" applyBorder="1" applyAlignment="1" applyProtection="1">
      <alignment horizontal="center" vertical="center" wrapText="1"/>
    </xf>
    <xf numFmtId="0" fontId="24" fillId="35" borderId="11" xfId="42" applyFont="1" applyFill="1" applyBorder="1" applyAlignment="1" applyProtection="1">
      <alignment horizontal="justify" vertical="center" wrapText="1"/>
    </xf>
    <xf numFmtId="44" fontId="23" fillId="35" borderId="11" xfId="51" applyFont="1" applyFill="1" applyBorder="1" applyAlignment="1" applyProtection="1">
      <alignment horizontal="center" vertical="center" wrapText="1"/>
    </xf>
    <xf numFmtId="44" fontId="20" fillId="35" borderId="11" xfId="51" applyFont="1" applyFill="1" applyBorder="1" applyAlignment="1" applyProtection="1">
      <alignment horizontal="center" vertical="center"/>
    </xf>
    <xf numFmtId="44" fontId="20" fillId="35" borderId="11" xfId="100" applyFont="1" applyFill="1" applyBorder="1" applyAlignment="1" applyProtection="1">
      <alignment horizontal="center" vertical="center"/>
    </xf>
    <xf numFmtId="0" fontId="23" fillId="34" borderId="11" xfId="42" applyNumberFormat="1" applyFont="1" applyFill="1" applyBorder="1" applyAlignment="1" applyProtection="1">
      <alignment horizontal="center" vertical="center" wrapText="1"/>
    </xf>
    <xf numFmtId="0" fontId="23" fillId="34" borderId="11" xfId="42" applyFont="1" applyFill="1" applyBorder="1" applyAlignment="1" applyProtection="1">
      <alignment horizontal="center" vertical="center" wrapText="1"/>
    </xf>
    <xf numFmtId="0" fontId="23" fillId="34" borderId="11" xfId="0" applyFont="1" applyFill="1" applyBorder="1" applyAlignment="1" applyProtection="1">
      <alignment horizontal="center" vertical="center" wrapText="1"/>
    </xf>
    <xf numFmtId="0" fontId="23" fillId="34" borderId="11" xfId="42" applyFont="1" applyFill="1" applyBorder="1" applyAlignment="1" applyProtection="1">
      <alignment horizontal="justify" vertical="center" wrapText="1"/>
    </xf>
    <xf numFmtId="2" fontId="23" fillId="34" borderId="11" xfId="42" applyNumberFormat="1" applyFont="1" applyFill="1" applyBorder="1" applyAlignment="1" applyProtection="1">
      <alignment horizontal="center" vertical="center" wrapText="1"/>
    </xf>
    <xf numFmtId="44" fontId="23" fillId="34" borderId="11" xfId="51" applyFont="1" applyFill="1" applyBorder="1" applyAlignment="1" applyProtection="1">
      <alignment horizontal="center" vertical="center" wrapText="1"/>
    </xf>
    <xf numFmtId="44" fontId="19" fillId="34" borderId="11" xfId="51" applyFont="1" applyFill="1" applyBorder="1" applyAlignment="1" applyProtection="1">
      <alignment horizontal="center" vertical="center"/>
    </xf>
    <xf numFmtId="44" fontId="0" fillId="0" borderId="11" xfId="100" applyFont="1" applyBorder="1" applyProtection="1"/>
    <xf numFmtId="0" fontId="17" fillId="0" borderId="11" xfId="42" applyFont="1" applyFill="1" applyBorder="1" applyAlignment="1" applyProtection="1">
      <alignment horizontal="center" vertical="center" wrapText="1"/>
    </xf>
    <xf numFmtId="1" fontId="24" fillId="37" borderId="11" xfId="42" applyNumberFormat="1" applyFont="1" applyFill="1" applyBorder="1" applyAlignment="1" applyProtection="1">
      <alignment horizontal="center" vertical="center" wrapText="1"/>
    </xf>
    <xf numFmtId="0" fontId="23" fillId="37" borderId="11" xfId="42" applyFont="1" applyFill="1" applyBorder="1" applyAlignment="1" applyProtection="1">
      <alignment vertical="center" wrapText="1"/>
    </xf>
    <xf numFmtId="0" fontId="23" fillId="37" borderId="11" xfId="42" applyFont="1" applyFill="1" applyBorder="1" applyAlignment="1" applyProtection="1">
      <alignment horizontal="center" vertical="center" wrapText="1"/>
    </xf>
    <xf numFmtId="0" fontId="24" fillId="37" borderId="11" xfId="42" applyFont="1" applyFill="1" applyBorder="1" applyAlignment="1" applyProtection="1">
      <alignment horizontal="justify" vertical="center" wrapText="1"/>
    </xf>
    <xf numFmtId="44" fontId="23" fillId="37" borderId="11" xfId="51" applyFont="1" applyFill="1" applyBorder="1" applyAlignment="1" applyProtection="1">
      <alignment horizontal="center" vertical="center" wrapText="1"/>
    </xf>
    <xf numFmtId="44" fontId="20" fillId="37" borderId="11" xfId="51" applyFont="1" applyFill="1" applyBorder="1" applyAlignment="1" applyProtection="1">
      <alignment horizontal="center" vertical="center"/>
    </xf>
    <xf numFmtId="44" fontId="15" fillId="37" borderId="11" xfId="100" applyFont="1" applyFill="1" applyBorder="1" applyProtection="1"/>
    <xf numFmtId="0" fontId="23" fillId="0" borderId="11" xfId="42" applyFont="1" applyFill="1" applyBorder="1" applyAlignment="1" applyProtection="1">
      <alignment horizontal="justify" vertical="center" wrapText="1"/>
    </xf>
    <xf numFmtId="0" fontId="23" fillId="0" borderId="11" xfId="42" applyFont="1" applyFill="1" applyBorder="1" applyAlignment="1" applyProtection="1">
      <alignment horizontal="center" vertical="center" wrapText="1"/>
    </xf>
    <xf numFmtId="0" fontId="23" fillId="0" borderId="11" xfId="0" applyFont="1" applyFill="1" applyBorder="1" applyAlignment="1" applyProtection="1">
      <alignment horizontal="center" vertical="center" wrapText="1"/>
    </xf>
    <xf numFmtId="2" fontId="23" fillId="0" borderId="11" xfId="42" applyNumberFormat="1" applyFont="1" applyFill="1" applyBorder="1" applyAlignment="1" applyProtection="1">
      <alignment horizontal="center" vertical="center" wrapText="1"/>
    </xf>
    <xf numFmtId="44" fontId="23" fillId="0" borderId="11" xfId="51" applyFont="1" applyFill="1" applyBorder="1" applyAlignment="1" applyProtection="1">
      <alignment horizontal="center" vertical="center" wrapText="1"/>
    </xf>
    <xf numFmtId="44" fontId="19" fillId="0" borderId="11" xfId="51" applyFont="1" applyFill="1" applyBorder="1" applyAlignment="1" applyProtection="1">
      <alignment horizontal="center" vertical="center"/>
    </xf>
    <xf numFmtId="44" fontId="0" fillId="0" borderId="11" xfId="100" applyFont="1" applyFill="1" applyBorder="1" applyProtection="1"/>
    <xf numFmtId="0" fontId="23" fillId="0" borderId="11" xfId="42" applyNumberFormat="1" applyFont="1" applyFill="1" applyBorder="1" applyAlignment="1" applyProtection="1">
      <alignment horizontal="justify" vertical="center" wrapText="1"/>
    </xf>
    <xf numFmtId="44" fontId="29" fillId="36" borderId="11" xfId="51" quotePrefix="1" applyFont="1" applyFill="1" applyBorder="1" applyAlignment="1" applyProtection="1">
      <alignment horizontal="center" vertical="center"/>
    </xf>
    <xf numFmtId="44" fontId="15" fillId="36" borderId="11" xfId="100" applyFont="1" applyFill="1" applyBorder="1" applyProtection="1"/>
    <xf numFmtId="0" fontId="25" fillId="36" borderId="18" xfId="42" applyFont="1" applyFill="1" applyBorder="1" applyAlignment="1" applyProtection="1">
      <alignment horizontal="center" vertical="center"/>
    </xf>
    <xf numFmtId="0" fontId="25" fillId="36" borderId="16" xfId="42" applyFont="1" applyFill="1" applyBorder="1" applyAlignment="1" applyProtection="1">
      <alignment horizontal="center" vertical="center"/>
    </xf>
    <xf numFmtId="0" fontId="31" fillId="0" borderId="20" xfId="42" applyFont="1" applyFill="1" applyBorder="1" applyAlignment="1" applyProtection="1">
      <alignment horizontal="center" vertical="center"/>
    </xf>
    <xf numFmtId="0" fontId="31" fillId="0" borderId="15" xfId="42" applyFont="1" applyFill="1" applyBorder="1" applyAlignment="1" applyProtection="1">
      <alignment horizontal="center" vertical="center"/>
    </xf>
    <xf numFmtId="0" fontId="20" fillId="0" borderId="21" xfId="45" applyFont="1" applyFill="1" applyBorder="1" applyAlignment="1" applyProtection="1">
      <alignment horizontal="center" wrapText="1"/>
      <protection locked="0"/>
    </xf>
    <xf numFmtId="0" fontId="17" fillId="33" borderId="17" xfId="42" applyFont="1" applyFill="1" applyBorder="1" applyAlignment="1" applyProtection="1">
      <alignment horizontal="left" vertical="center"/>
    </xf>
    <xf numFmtId="0" fontId="19" fillId="33" borderId="0" xfId="42" applyFont="1" applyFill="1" applyBorder="1" applyAlignment="1" applyProtection="1">
      <alignment horizontal="left" vertical="center"/>
    </xf>
    <xf numFmtId="49" fontId="20" fillId="34" borderId="0" xfId="42" applyNumberFormat="1" applyFont="1" applyFill="1" applyBorder="1" applyAlignment="1" applyProtection="1">
      <alignment horizontal="left" vertical="center"/>
    </xf>
    <xf numFmtId="0" fontId="20" fillId="34" borderId="0" xfId="42" applyFont="1" applyFill="1" applyBorder="1" applyAlignment="1" applyProtection="1">
      <alignment horizontal="left" vertical="center"/>
    </xf>
    <xf numFmtId="0" fontId="31" fillId="0" borderId="12" xfId="42" applyFont="1" applyFill="1" applyBorder="1" applyAlignment="1" applyProtection="1">
      <alignment horizontal="center" vertical="center" wrapText="1"/>
    </xf>
    <xf numFmtId="0" fontId="31" fillId="0" borderId="11" xfId="42" applyFont="1" applyFill="1" applyBorder="1" applyAlignment="1" applyProtection="1">
      <alignment horizontal="center" vertical="center" wrapText="1"/>
    </xf>
    <xf numFmtId="0" fontId="31" fillId="0" borderId="10" xfId="42" applyFont="1" applyFill="1" applyBorder="1" applyAlignment="1" applyProtection="1">
      <alignment horizontal="center" vertical="center" wrapText="1"/>
    </xf>
    <xf numFmtId="0" fontId="31" fillId="0" borderId="18" xfId="42" applyFont="1" applyFill="1" applyBorder="1" applyAlignment="1" applyProtection="1">
      <alignment horizontal="center" vertical="center"/>
    </xf>
    <xf numFmtId="0" fontId="31" fillId="0" borderId="16" xfId="42" applyFont="1" applyFill="1" applyBorder="1" applyAlignment="1" applyProtection="1">
      <alignment horizontal="center" vertical="center"/>
    </xf>
    <xf numFmtId="0" fontId="31" fillId="0" borderId="0" xfId="42" applyFont="1" applyFill="1" applyBorder="1" applyAlignment="1" applyProtection="1">
      <alignment horizontal="center" vertical="center"/>
    </xf>
    <xf numFmtId="0" fontId="31" fillId="0" borderId="19" xfId="42" applyFont="1" applyFill="1" applyBorder="1" applyAlignment="1" applyProtection="1">
      <alignment horizontal="center" vertical="center"/>
    </xf>
    <xf numFmtId="0" fontId="30" fillId="36" borderId="20" xfId="42" applyFont="1" applyFill="1" applyBorder="1" applyAlignment="1" applyProtection="1">
      <alignment horizontal="center" vertical="center" wrapText="1"/>
    </xf>
    <xf numFmtId="0" fontId="30" fillId="36" borderId="14" xfId="42" applyFont="1" applyFill="1" applyBorder="1" applyAlignment="1" applyProtection="1">
      <alignment horizontal="center" vertical="center" wrapText="1"/>
    </xf>
    <xf numFmtId="0" fontId="30" fillId="36" borderId="15" xfId="42" applyFont="1" applyFill="1" applyBorder="1" applyAlignment="1" applyProtection="1">
      <alignment horizontal="center" vertical="center" wrapText="1"/>
    </xf>
    <xf numFmtId="49" fontId="20" fillId="33" borderId="0" xfId="42" applyNumberFormat="1" applyFont="1" applyFill="1" applyBorder="1" applyAlignment="1" applyProtection="1">
      <alignment horizontal="left" vertical="center"/>
    </xf>
    <xf numFmtId="10" fontId="20" fillId="0" borderId="0" xfId="1" applyNumberFormat="1" applyFont="1" applyFill="1" applyBorder="1" applyAlignment="1" applyProtection="1">
      <alignment horizontal="left" vertical="center"/>
    </xf>
    <xf numFmtId="10" fontId="20" fillId="33" borderId="0" xfId="76" applyNumberFormat="1" applyFont="1" applyFill="1" applyBorder="1" applyAlignment="1" applyProtection="1">
      <alignment horizontal="left" vertical="center"/>
    </xf>
    <xf numFmtId="0" fontId="26" fillId="33" borderId="17" xfId="42" applyFont="1" applyFill="1" applyBorder="1" applyAlignment="1" applyProtection="1">
      <alignment horizontal="center" vertical="center"/>
      <protection locked="0"/>
    </xf>
    <xf numFmtId="0" fontId="26" fillId="33" borderId="0" xfId="42" applyFont="1" applyFill="1" applyBorder="1" applyAlignment="1" applyProtection="1">
      <alignment horizontal="center" vertical="center"/>
      <protection locked="0"/>
    </xf>
    <xf numFmtId="0" fontId="27" fillId="33" borderId="17" xfId="42" applyFont="1" applyFill="1" applyBorder="1" applyAlignment="1" applyProtection="1">
      <alignment horizontal="center" vertical="top" wrapText="1"/>
      <protection locked="0"/>
    </xf>
    <xf numFmtId="0" fontId="27" fillId="33" borderId="0" xfId="42" applyFont="1" applyFill="1" applyBorder="1" applyAlignment="1" applyProtection="1">
      <alignment horizontal="center" vertical="top" wrapText="1"/>
      <protection locked="0"/>
    </xf>
  </cellXfs>
  <cellStyles count="136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6600"/>
      <color rgb="FFFFCC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K51"/>
  <sheetViews>
    <sheetView showGridLines="0" tabSelected="1" view="pageBreakPreview" topLeftCell="A40" zoomScale="115" zoomScaleNormal="100" zoomScaleSheetLayoutView="115" workbookViewId="0">
      <selection activeCell="I46" sqref="I46 F46"/>
    </sheetView>
  </sheetViews>
  <sheetFormatPr defaultRowHeight="15" x14ac:dyDescent="0.25"/>
  <cols>
    <col min="1" max="1" width="8.28515625" style="4" customWidth="1"/>
    <col min="2" max="2" width="7.7109375" style="4" customWidth="1"/>
    <col min="3" max="3" width="10" style="4" customWidth="1"/>
    <col min="4" max="4" width="71.42578125" style="20" customWidth="1"/>
    <col min="5" max="5" width="7.28515625" style="4" customWidth="1"/>
    <col min="6" max="6" width="10.5703125" style="4" bestFit="1" customWidth="1"/>
    <col min="7" max="7" width="15.85546875" style="4" bestFit="1" customWidth="1"/>
    <col min="8" max="8" width="16.140625" style="4" bestFit="1" customWidth="1"/>
    <col min="9" max="9" width="16.140625" style="4" customWidth="1"/>
    <col min="10" max="10" width="15.5703125" style="5" customWidth="1"/>
    <col min="11" max="11" width="13.28515625" style="3" bestFit="1" customWidth="1"/>
    <col min="12" max="16384" width="9.140625" style="4"/>
  </cols>
  <sheetData>
    <row r="1" spans="1:11" s="2" customFormat="1" ht="20.25" x14ac:dyDescent="0.25">
      <c r="A1" s="97" t="s">
        <v>52</v>
      </c>
      <c r="B1" s="98"/>
      <c r="C1" s="98"/>
      <c r="D1" s="98"/>
      <c r="E1" s="98"/>
      <c r="F1" s="98"/>
      <c r="G1" s="98"/>
      <c r="H1" s="98"/>
      <c r="I1" s="98"/>
      <c r="J1" s="98"/>
      <c r="K1" s="1"/>
    </row>
    <row r="2" spans="1:11" s="2" customFormat="1" ht="58.5" customHeight="1" x14ac:dyDescent="0.25">
      <c r="A2" s="99" t="s">
        <v>65</v>
      </c>
      <c r="B2" s="100"/>
      <c r="C2" s="100"/>
      <c r="D2" s="100"/>
      <c r="E2" s="100"/>
      <c r="F2" s="100"/>
      <c r="G2" s="100"/>
      <c r="H2" s="100"/>
      <c r="I2" s="100"/>
      <c r="J2" s="100"/>
      <c r="K2" s="1"/>
    </row>
    <row r="3" spans="1:11" ht="18.75" x14ac:dyDescent="0.25">
      <c r="A3" s="75" t="s">
        <v>32</v>
      </c>
      <c r="B3" s="76"/>
      <c r="C3" s="76"/>
      <c r="D3" s="76"/>
      <c r="E3" s="76"/>
      <c r="F3" s="76"/>
      <c r="G3" s="76"/>
      <c r="H3" s="76"/>
      <c r="I3" s="76"/>
      <c r="J3" s="76"/>
    </row>
    <row r="4" spans="1:11" x14ac:dyDescent="0.25">
      <c r="A4" s="21"/>
      <c r="B4" s="22"/>
      <c r="C4" s="23"/>
      <c r="D4" s="24"/>
      <c r="E4" s="23"/>
      <c r="F4" s="22"/>
      <c r="G4" s="25"/>
      <c r="H4" s="25"/>
      <c r="I4" s="25"/>
      <c r="J4" s="26"/>
    </row>
    <row r="5" spans="1:11" x14ac:dyDescent="0.25">
      <c r="A5" s="80" t="s">
        <v>63</v>
      </c>
      <c r="B5" s="81"/>
      <c r="C5" s="82" t="s">
        <v>81</v>
      </c>
      <c r="D5" s="82"/>
      <c r="E5" s="82"/>
      <c r="F5" s="82"/>
      <c r="G5" s="82"/>
      <c r="H5" s="27"/>
      <c r="I5" s="27"/>
      <c r="J5" s="28"/>
    </row>
    <row r="6" spans="1:11" x14ac:dyDescent="0.25">
      <c r="A6" s="80" t="s">
        <v>83</v>
      </c>
      <c r="B6" s="81"/>
      <c r="C6" s="82" t="s">
        <v>77</v>
      </c>
      <c r="D6" s="82"/>
      <c r="E6" s="82"/>
      <c r="F6" s="82"/>
      <c r="G6" s="82"/>
      <c r="H6" s="82"/>
      <c r="I6" s="29"/>
      <c r="J6" s="28"/>
    </row>
    <row r="7" spans="1:11" x14ac:dyDescent="0.25">
      <c r="A7" s="80" t="s">
        <v>64</v>
      </c>
      <c r="B7" s="81"/>
      <c r="C7" s="82" t="s">
        <v>82</v>
      </c>
      <c r="D7" s="82"/>
      <c r="E7" s="82"/>
      <c r="F7" s="82"/>
      <c r="G7" s="82"/>
      <c r="H7" s="82"/>
      <c r="I7" s="29"/>
      <c r="J7" s="28"/>
    </row>
    <row r="8" spans="1:11" x14ac:dyDescent="0.25">
      <c r="A8" s="80" t="s">
        <v>84</v>
      </c>
      <c r="B8" s="81"/>
      <c r="C8" s="83" t="s">
        <v>80</v>
      </c>
      <c r="D8" s="83"/>
      <c r="E8" s="83"/>
      <c r="F8" s="83"/>
      <c r="G8" s="83"/>
      <c r="H8" s="27"/>
      <c r="I8" s="27"/>
      <c r="J8" s="28"/>
    </row>
    <row r="9" spans="1:11" x14ac:dyDescent="0.25">
      <c r="A9" s="80" t="s">
        <v>85</v>
      </c>
      <c r="B9" s="81"/>
      <c r="C9" s="94" t="s">
        <v>79</v>
      </c>
      <c r="D9" s="94"/>
      <c r="E9" s="94"/>
      <c r="F9" s="94"/>
      <c r="G9" s="94"/>
      <c r="H9" s="25"/>
      <c r="I9" s="25"/>
      <c r="J9" s="28"/>
    </row>
    <row r="10" spans="1:11" x14ac:dyDescent="0.25">
      <c r="A10" s="80" t="s">
        <v>86</v>
      </c>
      <c r="B10" s="81"/>
      <c r="C10" s="95">
        <v>0.2034</v>
      </c>
      <c r="D10" s="95"/>
      <c r="E10" s="95"/>
      <c r="F10" s="95"/>
      <c r="G10" s="95"/>
      <c r="H10" s="30"/>
      <c r="I10" s="30"/>
      <c r="J10" s="28"/>
    </row>
    <row r="11" spans="1:11" x14ac:dyDescent="0.25">
      <c r="A11" s="80" t="s">
        <v>87</v>
      </c>
      <c r="B11" s="81"/>
      <c r="C11" s="96" t="s">
        <v>102</v>
      </c>
      <c r="D11" s="96"/>
      <c r="E11" s="96"/>
      <c r="F11" s="96"/>
      <c r="G11" s="96"/>
      <c r="H11" s="30"/>
      <c r="I11" s="30"/>
      <c r="J11" s="28"/>
    </row>
    <row r="12" spans="1:11" x14ac:dyDescent="0.25">
      <c r="A12" s="31"/>
      <c r="B12" s="32"/>
      <c r="C12" s="33"/>
      <c r="D12" s="34"/>
      <c r="E12" s="33"/>
      <c r="F12" s="32"/>
      <c r="G12" s="35"/>
      <c r="H12" s="35"/>
      <c r="I12" s="25"/>
      <c r="J12" s="28"/>
    </row>
    <row r="13" spans="1:11" s="7" customFormat="1" x14ac:dyDescent="0.25">
      <c r="A13" s="84" t="s">
        <v>33</v>
      </c>
      <c r="B13" s="86" t="s">
        <v>34</v>
      </c>
      <c r="C13" s="86" t="s">
        <v>35</v>
      </c>
      <c r="D13" s="84" t="s">
        <v>36</v>
      </c>
      <c r="E13" s="87" t="s">
        <v>37</v>
      </c>
      <c r="F13" s="88"/>
      <c r="G13" s="89"/>
      <c r="H13" s="90"/>
      <c r="I13" s="77" t="s">
        <v>103</v>
      </c>
      <c r="J13" s="78"/>
      <c r="K13" s="6"/>
    </row>
    <row r="14" spans="1:11" s="7" customFormat="1" x14ac:dyDescent="0.25">
      <c r="A14" s="85"/>
      <c r="B14" s="86"/>
      <c r="C14" s="86"/>
      <c r="D14" s="85"/>
      <c r="E14" s="36" t="s">
        <v>38</v>
      </c>
      <c r="F14" s="37" t="s">
        <v>39</v>
      </c>
      <c r="G14" s="38" t="s">
        <v>51</v>
      </c>
      <c r="H14" s="39" t="s">
        <v>40</v>
      </c>
      <c r="I14" s="40" t="s">
        <v>51</v>
      </c>
      <c r="J14" s="41" t="s">
        <v>40</v>
      </c>
      <c r="K14" s="6"/>
    </row>
    <row r="15" spans="1:11" x14ac:dyDescent="0.25">
      <c r="A15" s="42">
        <v>1</v>
      </c>
      <c r="B15" s="43"/>
      <c r="C15" s="44"/>
      <c r="D15" s="45" t="s">
        <v>18</v>
      </c>
      <c r="E15" s="44"/>
      <c r="F15" s="44"/>
      <c r="G15" s="46"/>
      <c r="H15" s="47">
        <v>2700.25</v>
      </c>
      <c r="I15" s="8"/>
      <c r="J15" s="48">
        <f>SUBTOTAL(9,J16:J17)</f>
        <v>0</v>
      </c>
    </row>
    <row r="16" spans="1:11" x14ac:dyDescent="0.25">
      <c r="A16" s="49" t="s">
        <v>42</v>
      </c>
      <c r="B16" s="50" t="s">
        <v>50</v>
      </c>
      <c r="C16" s="51">
        <v>20305</v>
      </c>
      <c r="D16" s="52" t="s">
        <v>25</v>
      </c>
      <c r="E16" s="50" t="s">
        <v>19</v>
      </c>
      <c r="F16" s="53">
        <v>2.88</v>
      </c>
      <c r="G16" s="54">
        <v>291.88</v>
      </c>
      <c r="H16" s="55">
        <v>840.61</v>
      </c>
      <c r="I16" s="9"/>
      <c r="J16" s="56">
        <f>ROUND(I16*F16,2)</f>
        <v>0</v>
      </c>
    </row>
    <row r="17" spans="1:11" ht="25.5" x14ac:dyDescent="0.25">
      <c r="A17" s="57" t="s">
        <v>43</v>
      </c>
      <c r="B17" s="50" t="s">
        <v>50</v>
      </c>
      <c r="C17" s="57">
        <v>10512</v>
      </c>
      <c r="D17" s="52" t="s">
        <v>23</v>
      </c>
      <c r="E17" s="50" t="s">
        <v>24</v>
      </c>
      <c r="F17" s="53">
        <v>0.1</v>
      </c>
      <c r="G17" s="54">
        <v>18596.37</v>
      </c>
      <c r="H17" s="55">
        <v>1859.64</v>
      </c>
      <c r="I17" s="9"/>
      <c r="J17" s="56">
        <f>ROUND(I17*F17,2)</f>
        <v>0</v>
      </c>
    </row>
    <row r="18" spans="1:11" x14ac:dyDescent="0.25">
      <c r="A18" s="42">
        <v>2</v>
      </c>
      <c r="B18" s="43"/>
      <c r="C18" s="44"/>
      <c r="D18" s="45" t="s">
        <v>67</v>
      </c>
      <c r="E18" s="44"/>
      <c r="F18" s="44"/>
      <c r="G18" s="46"/>
      <c r="H18" s="47">
        <v>1882.15</v>
      </c>
      <c r="I18" s="8"/>
      <c r="J18" s="48">
        <f>SUBTOTAL(9,J19:J20)</f>
        <v>0</v>
      </c>
    </row>
    <row r="19" spans="1:11" ht="25.5" x14ac:dyDescent="0.25">
      <c r="A19" s="49" t="s">
        <v>53</v>
      </c>
      <c r="B19" s="50" t="s">
        <v>41</v>
      </c>
      <c r="C19" s="51">
        <v>96520</v>
      </c>
      <c r="D19" s="52" t="s">
        <v>16</v>
      </c>
      <c r="E19" s="50" t="s">
        <v>7</v>
      </c>
      <c r="F19" s="53">
        <v>18.8</v>
      </c>
      <c r="G19" s="54">
        <v>95.85</v>
      </c>
      <c r="H19" s="55">
        <v>1801.98</v>
      </c>
      <c r="I19" s="9"/>
      <c r="J19" s="56">
        <f>ROUND(I19*F19,2)</f>
        <v>0</v>
      </c>
    </row>
    <row r="20" spans="1:11" ht="25.5" x14ac:dyDescent="0.25">
      <c r="A20" s="49" t="s">
        <v>54</v>
      </c>
      <c r="B20" s="50" t="s">
        <v>41</v>
      </c>
      <c r="C20" s="51">
        <v>93382</v>
      </c>
      <c r="D20" s="52" t="s">
        <v>17</v>
      </c>
      <c r="E20" s="50" t="s">
        <v>7</v>
      </c>
      <c r="F20" s="53">
        <v>2.42</v>
      </c>
      <c r="G20" s="54">
        <v>33.130000000000003</v>
      </c>
      <c r="H20" s="55">
        <v>80.17</v>
      </c>
      <c r="I20" s="9"/>
      <c r="J20" s="56">
        <f t="shared" ref="J20" si="0">ROUND(I20*F20,2)</f>
        <v>0</v>
      </c>
    </row>
    <row r="21" spans="1:11" s="12" customFormat="1" x14ac:dyDescent="0.25">
      <c r="A21" s="58">
        <v>3</v>
      </c>
      <c r="B21" s="59"/>
      <c r="C21" s="60"/>
      <c r="D21" s="61" t="s">
        <v>68</v>
      </c>
      <c r="E21" s="60"/>
      <c r="F21" s="60"/>
      <c r="G21" s="62"/>
      <c r="H21" s="63">
        <v>29500.160000000003</v>
      </c>
      <c r="I21" s="10"/>
      <c r="J21" s="64">
        <f>SUBTOTAL(9,J22:J29)</f>
        <v>0</v>
      </c>
      <c r="K21" s="11"/>
    </row>
    <row r="22" spans="1:11" ht="38.25" x14ac:dyDescent="0.25">
      <c r="A22" s="49" t="s">
        <v>55</v>
      </c>
      <c r="B22" s="50" t="s">
        <v>41</v>
      </c>
      <c r="C22" s="51">
        <v>94962</v>
      </c>
      <c r="D22" s="65" t="s">
        <v>13</v>
      </c>
      <c r="E22" s="50" t="s">
        <v>7</v>
      </c>
      <c r="F22" s="53">
        <v>0.97</v>
      </c>
      <c r="G22" s="54">
        <v>308.08999999999997</v>
      </c>
      <c r="H22" s="55">
        <v>298.85000000000002</v>
      </c>
      <c r="I22" s="9"/>
      <c r="J22" s="56">
        <f t="shared" ref="J22:J49" si="1">ROUND(I22*F22,2)</f>
        <v>0</v>
      </c>
    </row>
    <row r="23" spans="1:11" ht="38.25" x14ac:dyDescent="0.25">
      <c r="A23" s="49" t="s">
        <v>56</v>
      </c>
      <c r="B23" s="50" t="s">
        <v>41</v>
      </c>
      <c r="C23" s="51">
        <v>92759</v>
      </c>
      <c r="D23" s="65" t="s">
        <v>8</v>
      </c>
      <c r="E23" s="50" t="s">
        <v>4</v>
      </c>
      <c r="F23" s="53">
        <v>304.2</v>
      </c>
      <c r="G23" s="54">
        <v>15.7</v>
      </c>
      <c r="H23" s="55">
        <v>4775.9399999999996</v>
      </c>
      <c r="I23" s="9"/>
      <c r="J23" s="56">
        <f t="shared" si="1"/>
        <v>0</v>
      </c>
    </row>
    <row r="24" spans="1:11" ht="38.25" x14ac:dyDescent="0.25">
      <c r="A24" s="49" t="s">
        <v>57</v>
      </c>
      <c r="B24" s="50" t="s">
        <v>41</v>
      </c>
      <c r="C24" s="51">
        <v>92760</v>
      </c>
      <c r="D24" s="65" t="s">
        <v>9</v>
      </c>
      <c r="E24" s="50" t="s">
        <v>4</v>
      </c>
      <c r="F24" s="53">
        <v>7.8</v>
      </c>
      <c r="G24" s="54">
        <v>14.66</v>
      </c>
      <c r="H24" s="55">
        <v>114.35</v>
      </c>
      <c r="I24" s="9"/>
      <c r="J24" s="56">
        <f t="shared" si="1"/>
        <v>0</v>
      </c>
    </row>
    <row r="25" spans="1:11" ht="38.25" x14ac:dyDescent="0.25">
      <c r="A25" s="49" t="s">
        <v>58</v>
      </c>
      <c r="B25" s="50" t="s">
        <v>41</v>
      </c>
      <c r="C25" s="51">
        <v>92761</v>
      </c>
      <c r="D25" s="65" t="s">
        <v>10</v>
      </c>
      <c r="E25" s="50" t="s">
        <v>4</v>
      </c>
      <c r="F25" s="53">
        <v>18.100000000000001</v>
      </c>
      <c r="G25" s="54">
        <v>13.67</v>
      </c>
      <c r="H25" s="55">
        <v>247.43</v>
      </c>
      <c r="I25" s="9"/>
      <c r="J25" s="56">
        <f t="shared" si="1"/>
        <v>0</v>
      </c>
    </row>
    <row r="26" spans="1:11" ht="38.25" x14ac:dyDescent="0.25">
      <c r="A26" s="49" t="s">
        <v>59</v>
      </c>
      <c r="B26" s="50" t="s">
        <v>41</v>
      </c>
      <c r="C26" s="51">
        <v>92762</v>
      </c>
      <c r="D26" s="65" t="s">
        <v>11</v>
      </c>
      <c r="E26" s="50" t="s">
        <v>4</v>
      </c>
      <c r="F26" s="53">
        <v>719.3</v>
      </c>
      <c r="G26" s="54">
        <v>12.19</v>
      </c>
      <c r="H26" s="55">
        <v>8768.27</v>
      </c>
      <c r="I26" s="9"/>
      <c r="J26" s="56">
        <f t="shared" si="1"/>
        <v>0</v>
      </c>
    </row>
    <row r="27" spans="1:11" ht="38.25" x14ac:dyDescent="0.25">
      <c r="A27" s="49" t="s">
        <v>60</v>
      </c>
      <c r="B27" s="50" t="s">
        <v>41</v>
      </c>
      <c r="C27" s="51">
        <v>92763</v>
      </c>
      <c r="D27" s="65" t="s">
        <v>12</v>
      </c>
      <c r="E27" s="50" t="s">
        <v>4</v>
      </c>
      <c r="F27" s="53">
        <v>164.1</v>
      </c>
      <c r="G27" s="54">
        <v>10.28</v>
      </c>
      <c r="H27" s="55">
        <v>1686.95</v>
      </c>
      <c r="I27" s="9"/>
      <c r="J27" s="56">
        <f t="shared" si="1"/>
        <v>0</v>
      </c>
    </row>
    <row r="28" spans="1:11" ht="38.25" x14ac:dyDescent="0.25">
      <c r="A28" s="49" t="s">
        <v>61</v>
      </c>
      <c r="B28" s="66" t="s">
        <v>41</v>
      </c>
      <c r="C28" s="67">
        <v>92427</v>
      </c>
      <c r="D28" s="65" t="s">
        <v>47</v>
      </c>
      <c r="E28" s="66" t="s">
        <v>5</v>
      </c>
      <c r="F28" s="68">
        <v>76.709999999999994</v>
      </c>
      <c r="G28" s="69">
        <v>52.75</v>
      </c>
      <c r="H28" s="70">
        <v>4046.45</v>
      </c>
      <c r="I28" s="13"/>
      <c r="J28" s="56">
        <f t="shared" si="1"/>
        <v>0</v>
      </c>
    </row>
    <row r="29" spans="1:11" s="15" customFormat="1" ht="38.25" customHeight="1" x14ac:dyDescent="0.25">
      <c r="A29" s="49" t="s">
        <v>62</v>
      </c>
      <c r="B29" s="66" t="s">
        <v>50</v>
      </c>
      <c r="C29" s="67">
        <v>40330</v>
      </c>
      <c r="D29" s="65" t="s">
        <v>27</v>
      </c>
      <c r="E29" s="66" t="s">
        <v>20</v>
      </c>
      <c r="F29" s="68">
        <v>20.73</v>
      </c>
      <c r="G29" s="69">
        <v>461.26</v>
      </c>
      <c r="H29" s="70">
        <v>9561.92</v>
      </c>
      <c r="I29" s="13"/>
      <c r="J29" s="71">
        <f t="shared" si="1"/>
        <v>0</v>
      </c>
      <c r="K29" s="14"/>
    </row>
    <row r="30" spans="1:11" s="12" customFormat="1" x14ac:dyDescent="0.25">
      <c r="A30" s="58">
        <v>4</v>
      </c>
      <c r="B30" s="59"/>
      <c r="C30" s="60"/>
      <c r="D30" s="61" t="s">
        <v>6</v>
      </c>
      <c r="E30" s="60"/>
      <c r="F30" s="60"/>
      <c r="G30" s="62"/>
      <c r="H30" s="63">
        <v>294108.71000000002</v>
      </c>
      <c r="I30" s="10"/>
      <c r="J30" s="64">
        <f>SUBTOTAL(9,J31:J34)</f>
        <v>0</v>
      </c>
      <c r="K30" s="11"/>
    </row>
    <row r="31" spans="1:11" x14ac:dyDescent="0.25">
      <c r="A31" s="49" t="s">
        <v>69</v>
      </c>
      <c r="B31" s="50" t="s">
        <v>50</v>
      </c>
      <c r="C31" s="51">
        <v>20346</v>
      </c>
      <c r="D31" s="65" t="s">
        <v>26</v>
      </c>
      <c r="E31" s="50" t="s">
        <v>21</v>
      </c>
      <c r="F31" s="53">
        <v>120</v>
      </c>
      <c r="G31" s="54">
        <v>11.43</v>
      </c>
      <c r="H31" s="55">
        <v>1371.6</v>
      </c>
      <c r="I31" s="9"/>
      <c r="J31" s="56">
        <f t="shared" si="1"/>
        <v>0</v>
      </c>
    </row>
    <row r="32" spans="1:11" ht="51" x14ac:dyDescent="0.25">
      <c r="A32" s="49" t="s">
        <v>70</v>
      </c>
      <c r="B32" s="50" t="s">
        <v>41</v>
      </c>
      <c r="C32" s="51">
        <v>100773</v>
      </c>
      <c r="D32" s="65" t="s">
        <v>48</v>
      </c>
      <c r="E32" s="50" t="s">
        <v>4</v>
      </c>
      <c r="F32" s="53">
        <v>9244.93</v>
      </c>
      <c r="G32" s="54">
        <v>21.5</v>
      </c>
      <c r="H32" s="55">
        <v>198766</v>
      </c>
      <c r="I32" s="9"/>
      <c r="J32" s="56">
        <f t="shared" si="1"/>
        <v>0</v>
      </c>
    </row>
    <row r="33" spans="1:11" ht="38.25" x14ac:dyDescent="0.25">
      <c r="A33" s="49" t="s">
        <v>71</v>
      </c>
      <c r="B33" s="50" t="s">
        <v>41</v>
      </c>
      <c r="C33" s="51">
        <v>100739</v>
      </c>
      <c r="D33" s="65" t="s">
        <v>49</v>
      </c>
      <c r="E33" s="50" t="s">
        <v>5</v>
      </c>
      <c r="F33" s="53">
        <v>2051.4499999999998</v>
      </c>
      <c r="G33" s="54">
        <v>9.25</v>
      </c>
      <c r="H33" s="55">
        <v>18975.91</v>
      </c>
      <c r="I33" s="9"/>
      <c r="J33" s="56">
        <f t="shared" si="1"/>
        <v>0</v>
      </c>
    </row>
    <row r="34" spans="1:11" ht="25.5" x14ac:dyDescent="0.25">
      <c r="A34" s="49" t="s">
        <v>94</v>
      </c>
      <c r="B34" s="50" t="s">
        <v>41</v>
      </c>
      <c r="C34" s="51">
        <v>94213</v>
      </c>
      <c r="D34" s="65" t="s">
        <v>45</v>
      </c>
      <c r="E34" s="50" t="s">
        <v>5</v>
      </c>
      <c r="F34" s="53">
        <v>756</v>
      </c>
      <c r="G34" s="54">
        <v>99.2</v>
      </c>
      <c r="H34" s="55">
        <v>74995.199999999997</v>
      </c>
      <c r="I34" s="9"/>
      <c r="J34" s="56">
        <f t="shared" si="1"/>
        <v>0</v>
      </c>
    </row>
    <row r="35" spans="1:11" s="12" customFormat="1" x14ac:dyDescent="0.25">
      <c r="A35" s="58">
        <v>5</v>
      </c>
      <c r="B35" s="59"/>
      <c r="C35" s="60"/>
      <c r="D35" s="61" t="s">
        <v>95</v>
      </c>
      <c r="E35" s="60"/>
      <c r="F35" s="60"/>
      <c r="G35" s="62"/>
      <c r="H35" s="63">
        <v>9546.0499999999993</v>
      </c>
      <c r="I35" s="10"/>
      <c r="J35" s="64">
        <f>SUBTOTAL(9,J36:J41)</f>
        <v>0</v>
      </c>
      <c r="K35" s="11"/>
    </row>
    <row r="36" spans="1:11" ht="38.25" x14ac:dyDescent="0.25">
      <c r="A36" s="49" t="s">
        <v>88</v>
      </c>
      <c r="B36" s="50" t="s">
        <v>41</v>
      </c>
      <c r="C36" s="51">
        <v>94228</v>
      </c>
      <c r="D36" s="65" t="s">
        <v>46</v>
      </c>
      <c r="E36" s="50" t="s">
        <v>0</v>
      </c>
      <c r="F36" s="53">
        <v>33.78</v>
      </c>
      <c r="G36" s="54">
        <v>82.79</v>
      </c>
      <c r="H36" s="55">
        <v>2796.65</v>
      </c>
      <c r="I36" s="9"/>
      <c r="J36" s="56">
        <f t="shared" si="1"/>
        <v>0</v>
      </c>
    </row>
    <row r="37" spans="1:11" ht="25.5" x14ac:dyDescent="0.25">
      <c r="A37" s="49" t="s">
        <v>89</v>
      </c>
      <c r="B37" s="50" t="s">
        <v>41</v>
      </c>
      <c r="C37" s="51">
        <v>89578</v>
      </c>
      <c r="D37" s="65" t="s">
        <v>14</v>
      </c>
      <c r="E37" s="50" t="s">
        <v>0</v>
      </c>
      <c r="F37" s="53">
        <v>5.4</v>
      </c>
      <c r="G37" s="54">
        <v>52.11</v>
      </c>
      <c r="H37" s="55">
        <v>281.39</v>
      </c>
      <c r="I37" s="9"/>
      <c r="J37" s="56">
        <f t="shared" si="1"/>
        <v>0</v>
      </c>
    </row>
    <row r="38" spans="1:11" ht="38.25" x14ac:dyDescent="0.25">
      <c r="A38" s="49" t="s">
        <v>90</v>
      </c>
      <c r="B38" s="50" t="s">
        <v>41</v>
      </c>
      <c r="C38" s="51">
        <v>97906</v>
      </c>
      <c r="D38" s="65" t="s">
        <v>66</v>
      </c>
      <c r="E38" s="50" t="s">
        <v>2</v>
      </c>
      <c r="F38" s="53">
        <v>4</v>
      </c>
      <c r="G38" s="54">
        <v>434.42</v>
      </c>
      <c r="H38" s="55">
        <v>1737.68</v>
      </c>
      <c r="I38" s="9"/>
      <c r="J38" s="56">
        <f t="shared" si="1"/>
        <v>0</v>
      </c>
    </row>
    <row r="39" spans="1:11" ht="38.25" x14ac:dyDescent="0.25">
      <c r="A39" s="49" t="s">
        <v>91</v>
      </c>
      <c r="B39" s="50" t="s">
        <v>41</v>
      </c>
      <c r="C39" s="51">
        <v>89744</v>
      </c>
      <c r="D39" s="65" t="s">
        <v>15</v>
      </c>
      <c r="E39" s="50" t="s">
        <v>2</v>
      </c>
      <c r="F39" s="53">
        <v>3</v>
      </c>
      <c r="G39" s="54">
        <v>25.92</v>
      </c>
      <c r="H39" s="55">
        <v>77.760000000000005</v>
      </c>
      <c r="I39" s="9"/>
      <c r="J39" s="56">
        <f t="shared" si="1"/>
        <v>0</v>
      </c>
    </row>
    <row r="40" spans="1:11" ht="38.25" x14ac:dyDescent="0.25">
      <c r="A40" s="49" t="s">
        <v>93</v>
      </c>
      <c r="B40" s="50" t="s">
        <v>41</v>
      </c>
      <c r="C40" s="51">
        <v>90695</v>
      </c>
      <c r="D40" s="65" t="s">
        <v>1</v>
      </c>
      <c r="E40" s="50" t="s">
        <v>0</v>
      </c>
      <c r="F40" s="53">
        <v>56.58</v>
      </c>
      <c r="G40" s="54">
        <v>78.55</v>
      </c>
      <c r="H40" s="55">
        <v>4444.3599999999997</v>
      </c>
      <c r="I40" s="9"/>
      <c r="J40" s="56">
        <f t="shared" si="1"/>
        <v>0</v>
      </c>
    </row>
    <row r="41" spans="1:11" ht="51" x14ac:dyDescent="0.25">
      <c r="A41" s="49" t="s">
        <v>101</v>
      </c>
      <c r="B41" s="50" t="s">
        <v>41</v>
      </c>
      <c r="C41" s="51">
        <v>90734</v>
      </c>
      <c r="D41" s="65" t="s">
        <v>3</v>
      </c>
      <c r="E41" s="50" t="s">
        <v>0</v>
      </c>
      <c r="F41" s="53">
        <v>56.58</v>
      </c>
      <c r="G41" s="54">
        <v>3.68</v>
      </c>
      <c r="H41" s="55">
        <v>208.21</v>
      </c>
      <c r="I41" s="9"/>
      <c r="J41" s="56">
        <f t="shared" si="1"/>
        <v>0</v>
      </c>
    </row>
    <row r="42" spans="1:11" s="12" customFormat="1" x14ac:dyDescent="0.25">
      <c r="A42" s="58">
        <v>6</v>
      </c>
      <c r="B42" s="59"/>
      <c r="C42" s="60"/>
      <c r="D42" s="61" t="s">
        <v>72</v>
      </c>
      <c r="E42" s="60"/>
      <c r="F42" s="60"/>
      <c r="G42" s="62"/>
      <c r="H42" s="63">
        <v>17682.88</v>
      </c>
      <c r="I42" s="10"/>
      <c r="J42" s="64">
        <f>SUBTOTAL(9,J43:J47)</f>
        <v>0</v>
      </c>
      <c r="K42" s="11"/>
    </row>
    <row r="43" spans="1:11" ht="38.25" x14ac:dyDescent="0.25">
      <c r="A43" s="49" t="s">
        <v>92</v>
      </c>
      <c r="B43" s="50" t="s">
        <v>50</v>
      </c>
      <c r="C43" s="51">
        <v>160333</v>
      </c>
      <c r="D43" s="65" t="s">
        <v>31</v>
      </c>
      <c r="E43" s="50" t="s">
        <v>21</v>
      </c>
      <c r="F43" s="53">
        <v>105.85</v>
      </c>
      <c r="G43" s="54">
        <v>80.959999999999994</v>
      </c>
      <c r="H43" s="55">
        <v>8569.6200000000008</v>
      </c>
      <c r="I43" s="9"/>
      <c r="J43" s="56">
        <f t="shared" si="1"/>
        <v>0</v>
      </c>
    </row>
    <row r="44" spans="1:11" ht="38.25" x14ac:dyDescent="0.25">
      <c r="A44" s="49" t="s">
        <v>96</v>
      </c>
      <c r="B44" s="50" t="s">
        <v>50</v>
      </c>
      <c r="C44" s="51">
        <v>160309</v>
      </c>
      <c r="D44" s="65" t="s">
        <v>28</v>
      </c>
      <c r="E44" s="50" t="s">
        <v>22</v>
      </c>
      <c r="F44" s="53">
        <v>12</v>
      </c>
      <c r="G44" s="54">
        <v>49.5</v>
      </c>
      <c r="H44" s="55">
        <v>594</v>
      </c>
      <c r="I44" s="9"/>
      <c r="J44" s="56">
        <f t="shared" si="1"/>
        <v>0</v>
      </c>
    </row>
    <row r="45" spans="1:11" ht="25.5" x14ac:dyDescent="0.25">
      <c r="A45" s="49" t="s">
        <v>97</v>
      </c>
      <c r="B45" s="50" t="s">
        <v>50</v>
      </c>
      <c r="C45" s="51">
        <v>160328</v>
      </c>
      <c r="D45" s="65" t="s">
        <v>30</v>
      </c>
      <c r="E45" s="50" t="s">
        <v>22</v>
      </c>
      <c r="F45" s="53">
        <v>12</v>
      </c>
      <c r="G45" s="54">
        <v>22.67</v>
      </c>
      <c r="H45" s="55">
        <v>272.04000000000002</v>
      </c>
      <c r="I45" s="9"/>
      <c r="J45" s="56">
        <f t="shared" si="1"/>
        <v>0</v>
      </c>
    </row>
    <row r="46" spans="1:11" ht="25.5" x14ac:dyDescent="0.25">
      <c r="A46" s="49" t="s">
        <v>98</v>
      </c>
      <c r="B46" s="50" t="s">
        <v>50</v>
      </c>
      <c r="C46" s="51">
        <v>160318</v>
      </c>
      <c r="D46" s="65" t="s">
        <v>29</v>
      </c>
      <c r="E46" s="50" t="s">
        <v>21</v>
      </c>
      <c r="F46" s="53">
        <v>1.5</v>
      </c>
      <c r="G46" s="54">
        <v>48.52</v>
      </c>
      <c r="H46" s="55">
        <v>72.78</v>
      </c>
      <c r="I46" s="9"/>
      <c r="J46" s="56">
        <f t="shared" si="1"/>
        <v>0</v>
      </c>
    </row>
    <row r="47" spans="1:11" s="15" customFormat="1" ht="25.5" x14ac:dyDescent="0.25">
      <c r="A47" s="49" t="s">
        <v>99</v>
      </c>
      <c r="B47" s="66" t="s">
        <v>78</v>
      </c>
      <c r="C47" s="67" t="s">
        <v>75</v>
      </c>
      <c r="D47" s="72" t="s">
        <v>73</v>
      </c>
      <c r="E47" s="66" t="s">
        <v>21</v>
      </c>
      <c r="F47" s="68">
        <v>178.95</v>
      </c>
      <c r="G47" s="69">
        <v>45.68</v>
      </c>
      <c r="H47" s="70">
        <v>8174.44</v>
      </c>
      <c r="I47" s="13"/>
      <c r="J47" s="71">
        <f t="shared" si="1"/>
        <v>0</v>
      </c>
      <c r="K47" s="16"/>
    </row>
    <row r="48" spans="1:11" s="12" customFormat="1" x14ac:dyDescent="0.25">
      <c r="A48" s="58">
        <v>7</v>
      </c>
      <c r="B48" s="59"/>
      <c r="C48" s="60"/>
      <c r="D48" s="61" t="s">
        <v>74</v>
      </c>
      <c r="E48" s="60"/>
      <c r="F48" s="60"/>
      <c r="G48" s="62"/>
      <c r="H48" s="63">
        <v>4627.07</v>
      </c>
      <c r="I48" s="10"/>
      <c r="J48" s="64">
        <f>SUBTOTAL(9,J49)</f>
        <v>0</v>
      </c>
      <c r="K48" s="11"/>
    </row>
    <row r="49" spans="1:11" x14ac:dyDescent="0.25">
      <c r="A49" s="49" t="s">
        <v>100</v>
      </c>
      <c r="B49" s="50" t="s">
        <v>78</v>
      </c>
      <c r="C49" s="51" t="s">
        <v>76</v>
      </c>
      <c r="D49" s="65" t="s">
        <v>74</v>
      </c>
      <c r="E49" s="50" t="s">
        <v>2</v>
      </c>
      <c r="F49" s="53">
        <v>1</v>
      </c>
      <c r="G49" s="54">
        <v>4627.0730000000003</v>
      </c>
      <c r="H49" s="55">
        <v>4627.07</v>
      </c>
      <c r="I49" s="9"/>
      <c r="J49" s="56">
        <f t="shared" si="1"/>
        <v>0</v>
      </c>
    </row>
    <row r="50" spans="1:11" s="19" customFormat="1" x14ac:dyDescent="0.25">
      <c r="A50" s="91" t="s">
        <v>44</v>
      </c>
      <c r="B50" s="92"/>
      <c r="C50" s="92"/>
      <c r="D50" s="92"/>
      <c r="E50" s="92"/>
      <c r="F50" s="92"/>
      <c r="G50" s="93"/>
      <c r="H50" s="73">
        <v>360047.27</v>
      </c>
      <c r="I50" s="17"/>
      <c r="J50" s="74">
        <f>SUBTOTAL(9,J15:J49)</f>
        <v>0</v>
      </c>
      <c r="K50" s="18"/>
    </row>
    <row r="51" spans="1:11" ht="33" customHeight="1" x14ac:dyDescent="0.25">
      <c r="A51" s="79"/>
      <c r="B51" s="79"/>
      <c r="C51" s="79"/>
      <c r="D51" s="79"/>
      <c r="E51" s="79"/>
      <c r="F51" s="79"/>
      <c r="G51" s="79"/>
      <c r="H51" s="79"/>
      <c r="I51" s="79"/>
      <c r="J51" s="79"/>
    </row>
  </sheetData>
  <sheetProtection algorithmName="SHA-512" hashValue="lXSdT1l3yTMC2Eoi01P1wB4OX4AXAClSfTZ1LpGDFnt7uYzD4Me8ZYzDBBMyGjR10UlbouBUj+rTXCqJUhrIqA==" saltValue="J81fzWEI0uXaBLhU54WOwA==" spinCount="100000" sheet="1" objects="1" scenarios="1"/>
  <mergeCells count="25">
    <mergeCell ref="A11:B11"/>
    <mergeCell ref="C11:G11"/>
    <mergeCell ref="A5:B5"/>
    <mergeCell ref="C5:G5"/>
    <mergeCell ref="C9:G9"/>
    <mergeCell ref="A10:B10"/>
    <mergeCell ref="A6:B6"/>
    <mergeCell ref="C6:H6"/>
    <mergeCell ref="C10:G10"/>
    <mergeCell ref="A1:J1"/>
    <mergeCell ref="A2:J2"/>
    <mergeCell ref="A3:J3"/>
    <mergeCell ref="I13:J13"/>
    <mergeCell ref="A51:J51"/>
    <mergeCell ref="A7:B7"/>
    <mergeCell ref="C7:H7"/>
    <mergeCell ref="A8:B8"/>
    <mergeCell ref="C8:G8"/>
    <mergeCell ref="A13:A14"/>
    <mergeCell ref="B13:B14"/>
    <mergeCell ref="C13:C14"/>
    <mergeCell ref="D13:D14"/>
    <mergeCell ref="E13:H13"/>
    <mergeCell ref="A50:G50"/>
    <mergeCell ref="A9:B9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2021-10-29T12:14:50Z</cp:lastPrinted>
  <dcterms:created xsi:type="dcterms:W3CDTF">2019-09-19T17:21:08Z</dcterms:created>
  <dcterms:modified xsi:type="dcterms:W3CDTF">2021-10-29T12:21:30Z</dcterms:modified>
</cp:coreProperties>
</file>