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2 EXECUÇÃO DE OBRAS\#CONTRATO 1036253-33 - PAV. AUGUSTO COCO, PARAISO\#REPROGRAMAÇÃO\#LICITAÇÃO\"/>
    </mc:Choice>
  </mc:AlternateContent>
  <bookViews>
    <workbookView xWindow="0" yWindow="0" windowWidth="24000" windowHeight="9735" tabRatio="809"/>
  </bookViews>
  <sheets>
    <sheet name="ORÇAMENTO" sheetId="11" r:id="rId1"/>
  </sheets>
  <externalReferences>
    <externalReference r:id="rId2"/>
  </externalReferences>
  <definedNames>
    <definedName name="_xlnm.Print_Area" localSheetId="0">ORÇAMENTO!$A$1:$K$36</definedName>
    <definedName name="IOPES">#REF!</definedName>
    <definedName name="MEMORIA">#REF!</definedName>
    <definedName name="orça">[1]ORÇAMENTO!$1:$1048576</definedName>
    <definedName name="ORÇAMENTO">ORÇAMENTO!$1:$1048576</definedName>
    <definedName name="SINAPI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5" i="11" l="1"/>
  <c r="K15" i="11"/>
  <c r="K18" i="11"/>
  <c r="K14" i="11"/>
  <c r="K28" i="11"/>
  <c r="K34" i="11"/>
  <c r="K33" i="11"/>
  <c r="K32" i="11"/>
  <c r="K31" i="11"/>
  <c r="K30" i="11"/>
  <c r="K29" i="11"/>
  <c r="K27" i="11"/>
  <c r="K26" i="11"/>
  <c r="K25" i="11"/>
  <c r="K24" i="11"/>
  <c r="K23" i="11"/>
  <c r="K22" i="11"/>
  <c r="K21" i="11"/>
  <c r="K20" i="11"/>
  <c r="K19" i="11"/>
  <c r="K16" i="11"/>
  <c r="K17" i="11"/>
  <c r="K35" i="11" l="1"/>
  <c r="I10" i="11"/>
  <c r="I32" i="11" l="1"/>
  <c r="I26" i="11" l="1"/>
  <c r="I23" i="11"/>
  <c r="I24" i="11"/>
  <c r="I22" i="11"/>
  <c r="I29" i="11"/>
  <c r="I31" i="11"/>
  <c r="I33" i="11"/>
  <c r="I34" i="11"/>
  <c r="I17" i="11"/>
  <c r="I16" i="11"/>
  <c r="I21" i="11"/>
  <c r="I30" i="11" l="1"/>
  <c r="I27" i="11"/>
  <c r="I25" i="11"/>
  <c r="I20" i="11"/>
  <c r="I19" i="11"/>
  <c r="I28" i="11"/>
  <c r="I14" i="11"/>
  <c r="I18" i="11" l="1"/>
  <c r="I35" i="11" l="1"/>
</calcChain>
</file>

<file path=xl/sharedStrings.xml><?xml version="1.0" encoding="utf-8"?>
<sst xmlns="http://schemas.openxmlformats.org/spreadsheetml/2006/main" count="107" uniqueCount="76">
  <si>
    <t>TUBO DE CONCRETO (SIMPLES) PARA REDES COLETORAS DE ÁGUAS PLUVIAIS, DIÂMETRO DE 300 MM, JUNTA RÍGIDA, INSTALADO EM LOCAL COM BAIXO NÍVEL DE INTERFERÊNCIAS - FORNECIMENTO E ASSENTAMENTO. AF_12/2015</t>
  </si>
  <si>
    <t>TUBO DE CONCRETO (SIMPLES) PARA REDES COLETORAS DE ÁGUAS PLUVIAIS, DIÂMETRO DE 400 MM, JUNTA RÍGIDA, INSTALADO EM LOCAL COM BAIXO NÍVEL DE INTERFERÊNCIAS - FORNECIMENTO E ASSENTAMENTO. AF_12/2015</t>
  </si>
  <si>
    <t>EXECUÇÃO DE SANITÁRIO E VESTIÁRIO EM CANTEIRO DE OBRA EM CHAPA DE MADEIRA COMPENSADA, NÃO INCLUSO MOBILIÁRIO. AF_02/2016</t>
  </si>
  <si>
    <t>EXECUÇÃO DE DEPÓSITO EM CANTEIRO DE OBRA EM CHAPA DE MADEIRA COMPENSADA, NÃO INCLUSO MOBILIÁRIO. AF_04/2016</t>
  </si>
  <si>
    <t>ASSENTAMENTO DE GUIA (MEIO-FIO) EM TRECHO RETO, CONFECCIONADA EM CONCRETO PRÉ-FABRICADO, DIMENSÕES 100X15X13X30 CM (COMPRIMENTO X BASE INFERIOR X BASE SUPERIOR X ALTURA), PARA VIAS URBANAS (USO VIÁRIO). AF_06/2016</t>
  </si>
  <si>
    <t>REATERRO MANUAL DE VALAS COM COMPACTAÇÃO MECANIZADA. AF_04/2016</t>
  </si>
  <si>
    <t>EXECUÇÃO DE VIA EM PISO INTERTRAVADO, COM BLOCO 16 FACES DE 22 X 11 CM, ESPESSURA 8 CM. AF_12/2015</t>
  </si>
  <si>
    <t>SERVIÇOS PRELIMINARES</t>
  </si>
  <si>
    <t>m2</t>
  </si>
  <si>
    <t>m</t>
  </si>
  <si>
    <t>PAVIMENTAÇÃO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</si>
  <si>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</si>
  <si>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</si>
  <si>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</si>
  <si>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</si>
  <si>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</si>
  <si>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</si>
  <si>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</si>
  <si>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</si>
  <si>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SINAPI</t>
  </si>
  <si>
    <t>01.01</t>
  </si>
  <si>
    <t>TOTAL</t>
  </si>
  <si>
    <t>REGULARIZAÇÃO DE SUPERFÍCIES COM MOTONIVELADORA. AF_11/2019</t>
  </si>
  <si>
    <t>PREFEITURA DE CONCEIÇÃO DO CASTELO</t>
  </si>
  <si>
    <t>Obra:</t>
  </si>
  <si>
    <t>Local:</t>
  </si>
  <si>
    <t>Av. José Grilo, 152 - Centro
Conceição do Castelo/ES - CEP 29370000
Telefone: (28) 3547-1310</t>
  </si>
  <si>
    <t xml:space="preserve">PREFEITURA DE CONCEIÇÃO DO CASTELO/ES </t>
  </si>
  <si>
    <t>Proprietário:</t>
  </si>
  <si>
    <t>Data base:</t>
  </si>
  <si>
    <t>BDI:</t>
  </si>
  <si>
    <t>Encargos Sociais:</t>
  </si>
  <si>
    <t>ESCAVAÇÃO MECANIZADA DE VALA COM PROFUNDIDADE ATÉ 1,5 M (MÉDIA ENTRE MONTANTE E JUSANTE/UMA COMPOSIÇÃO POR TRECHO) COM RETROESCAVADEIRA (CAPACIDADE DA CAÇAMBA DA RETRO: 0,26 M3 / POTÊNCIA: 88 HP), LARGURA DE 0,8 M A 1,5 M, EM SOLO DE 1A CATEGORIA, LOCAISCOM BAIXO NÍVEL DE INTERFERÊNCIA. AF_02/2021</t>
  </si>
  <si>
    <t>Data:</t>
  </si>
  <si>
    <t>01.02</t>
  </si>
  <si>
    <t>01.03</t>
  </si>
  <si>
    <t>03.05</t>
  </si>
  <si>
    <t>03.06</t>
  </si>
  <si>
    <t>PLACA DE OBRA NAS DIMENSÕES DE 2.0 X 4.0 M, PADRÃO IOPES</t>
  </si>
  <si>
    <t xml:space="preserve">CPU </t>
  </si>
  <si>
    <t>01</t>
  </si>
  <si>
    <t>DRENAGEM</t>
  </si>
  <si>
    <r>
      <t xml:space="preserve"> JOÃO LUCAS DIAS
</t>
    </r>
    <r>
      <rPr>
        <sz val="10"/>
        <rFont val="Arial"/>
        <family val="2"/>
      </rPr>
      <t>Engenheiro Civil
CREA ES-042317/D</t>
    </r>
  </si>
  <si>
    <t>Bairro Paraíso / Bairro Augusto Coco</t>
  </si>
  <si>
    <t>REASSENTAMENTO DE BLOCOS 16 FACES PARA PISO INTERTRAVADO, ESPESSURA DE  8 CM, EM VIA/ESTACIONAMENTO, COM REAPROVEITAMENTO DOS BLOCOS 16 FACES  - INCLUSO RETIRADA E COLOCAÇÃO DO MATERIAL.</t>
  </si>
  <si>
    <t>03.04</t>
  </si>
  <si>
    <t>02.01</t>
  </si>
  <si>
    <t>02.02</t>
  </si>
  <si>
    <t>02.03</t>
  </si>
  <si>
    <t>02.04</t>
  </si>
  <si>
    <t>VALOR UNIT. SEM BDI</t>
  </si>
  <si>
    <t>VALOR UNIT. COM BDI</t>
  </si>
  <si>
    <t>m³</t>
  </si>
  <si>
    <t>und</t>
  </si>
  <si>
    <t>03.01</t>
  </si>
  <si>
    <t>03.02</t>
  </si>
  <si>
    <t>03.03</t>
  </si>
  <si>
    <t>POÇO DE INSPEÇÃO CIRCULAR PARA DRENAGEM, EM CONCRETO PRÉ-MOLDADO, DIÂMETRO INTERNO = 0,6 M, PROFUNDIDADE = 1,5 M, EXCLUINDO TAMPÃO.</t>
  </si>
  <si>
    <t>(hora) / COM DESONERAÇÃO</t>
  </si>
  <si>
    <t>Pavimentação e Drenagem no Município de Conceição do Castelo</t>
  </si>
  <si>
    <t>MAIO/2022</t>
  </si>
  <si>
    <t>02.05</t>
  </si>
  <si>
    <t>CONTRAPISO EM ARGAMASSA TRAÇO 1:4 (CIMENTO E AREIA), PREPARO MANUAL, APLICADO EM ÁREAS SECAS SOBRE LAJE, ADERIDO, ACABAMENTO NÃO REFORÇADO,ESPESSURA 2CM.</t>
  </si>
  <si>
    <t>02.06</t>
  </si>
  <si>
    <t>EXECUÇÃO DE PASSEIO (CALÇADA) OU PISO DE CONCRETO COM CONCRETO MOLDADO   IN LOCO, USINADO, ACABAMENTO CONVENCIONAL, NÃO ARMADO.</t>
  </si>
  <si>
    <t>IOPES</t>
  </si>
  <si>
    <t>Demolição de piso cimentado inclusive lastro de concreto</t>
  </si>
  <si>
    <t>02.07</t>
  </si>
  <si>
    <t>02.08</t>
  </si>
  <si>
    <t xml:space="preserve"> ASSENTAMENTO DE GUIA (MEIO-FIO) EM TRECHO RETO, CONFECCIONADA EM CONCRETO PRÉ-FABRICADO, DIMENSÕES 100X15X13X30 CM (COMPRIMENTO X BASE INFERIOR X BASE SUPERIOR X ALTURA), PARA VIAS URBANAS (USO VIÁRIO). AF_06/2016</t>
  </si>
  <si>
    <t>DER ES</t>
  </si>
  <si>
    <t>Recuperação de poço de visita inclusive fornecimento tampão F.F.A.P.</t>
  </si>
  <si>
    <t>02.09</t>
  </si>
  <si>
    <t>LASTRO COM MATERIAL GRANULAR (PEDRA BRITADA N.2), APLICADO EM PISOS OU LAJES SOBRE SOLO, ESPESSURA DE *10 CM*.</t>
  </si>
  <si>
    <t>PLANILHA ORÇAMENTÁRIA- SERVIÇOS COMPLEMENTARES</t>
  </si>
  <si>
    <t>PROPOSTA DA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</si>
</sst>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8" formatCode="&quot;R$&quot;\ #,##0.00;[Red]\-&quot;R$&quot;\ #,##0.00"/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* #,##0.00_-;\-* #,##0.00_-;_-* \-??_-;_-@_-"/>
    <numFmt numFmtId="166" formatCode="_(&quot;R$ &quot;* #,##0.00_);_(&quot;R$ &quot;* \(#,##0.00\);_(&quot;R$ &quot;* &quot;-&quot;??_);_(@_)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4"/>
      <name val="Arial"/>
      <family val="2"/>
    </font>
    <font>
      <b/>
      <i/>
      <sz val="16"/>
      <color theme="4" tint="-0.499984740745262"/>
      <name val="Arial"/>
      <family val="2"/>
    </font>
    <font>
      <i/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7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/>
    <xf numFmtId="43" fontId="2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19" fillId="0" borderId="0"/>
    <xf numFmtId="0" fontId="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41" fontId="19" fillId="0" borderId="0" applyFont="0" applyFill="0" applyProtection="0"/>
    <xf numFmtId="0" fontId="1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43" fontId="21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9" fillId="0" borderId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2" fillId="0" borderId="0" applyNumberFormat="0" applyFill="0" applyBorder="0" applyProtection="0">
      <alignment vertical="top" wrapText="1"/>
    </xf>
    <xf numFmtId="0" fontId="1" fillId="0" borderId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0" borderId="0"/>
    <xf numFmtId="9" fontId="19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44" fontId="1" fillId="0" borderId="0" applyFont="0" applyFill="0" applyBorder="0" applyAlignment="0" applyProtection="0"/>
    <xf numFmtId="0" fontId="28" fillId="0" borderId="0"/>
    <xf numFmtId="0" fontId="17" fillId="0" borderId="0"/>
    <xf numFmtId="43" fontId="17" fillId="0" borderId="0" applyFont="0" applyFill="0" applyBorder="0" applyAlignment="0" applyProtection="0"/>
    <xf numFmtId="41" fontId="17" fillId="0" borderId="0" applyFont="0" applyFill="0" applyProtection="0"/>
    <xf numFmtId="44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17" fillId="0" borderId="0"/>
    <xf numFmtId="0" fontId="17" fillId="0" borderId="0"/>
    <xf numFmtId="0" fontId="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21" fillId="0" borderId="0" applyFill="0" applyBorder="0" applyAlignment="0" applyProtection="0"/>
    <xf numFmtId="165" fontId="21" fillId="0" borderId="0" applyFill="0" applyBorder="0" applyAlignment="0" applyProtection="0"/>
    <xf numFmtId="43" fontId="17" fillId="0" borderId="0" applyFont="0" applyFill="0" applyBorder="0" applyAlignment="0" applyProtection="0"/>
    <xf numFmtId="0" fontId="34" fillId="0" borderId="0" applyNumberFormat="0" applyFill="0" applyBorder="0" applyAlignment="0" applyProtection="0"/>
  </cellStyleXfs>
  <cellXfs count="94">
    <xf numFmtId="0" fontId="0" fillId="0" borderId="0" xfId="0"/>
    <xf numFmtId="0" fontId="0" fillId="0" borderId="0" xfId="0"/>
    <xf numFmtId="0" fontId="23" fillId="35" borderId="11" xfId="42" applyFont="1" applyFill="1" applyBorder="1" applyAlignment="1">
      <alignment vertical="center" wrapText="1"/>
    </xf>
    <xf numFmtId="0" fontId="23" fillId="35" borderId="11" xfId="42" applyFont="1" applyFill="1" applyBorder="1" applyAlignment="1">
      <alignment horizontal="center" vertical="center" wrapText="1"/>
    </xf>
    <xf numFmtId="44" fontId="23" fillId="35" borderId="11" xfId="51" applyFont="1" applyFill="1" applyBorder="1" applyAlignment="1">
      <alignment horizontal="center" vertical="center" wrapText="1"/>
    </xf>
    <xf numFmtId="0" fontId="0" fillId="0" borderId="0" xfId="0" applyAlignment="1">
      <alignment horizontal="justify"/>
    </xf>
    <xf numFmtId="0" fontId="0" fillId="0" borderId="0" xfId="0" applyAlignment="1">
      <alignment vertical="center"/>
    </xf>
    <xf numFmtId="0" fontId="19" fillId="34" borderId="18" xfId="42" applyFont="1" applyFill="1" applyBorder="1"/>
    <xf numFmtId="0" fontId="19" fillId="33" borderId="19" xfId="42" applyFont="1" applyFill="1" applyBorder="1" applyAlignment="1">
      <alignment vertical="center"/>
    </xf>
    <xf numFmtId="0" fontId="19" fillId="33" borderId="16" xfId="42" applyFont="1" applyFill="1" applyBorder="1" applyAlignment="1">
      <alignment vertical="center"/>
    </xf>
    <xf numFmtId="0" fontId="19" fillId="33" borderId="16" xfId="42" applyFont="1" applyFill="1" applyBorder="1" applyAlignment="1">
      <alignment horizontal="center" vertical="center"/>
    </xf>
    <xf numFmtId="44" fontId="19" fillId="33" borderId="16" xfId="51" applyFont="1" applyFill="1" applyBorder="1" applyAlignment="1">
      <alignment horizontal="center" vertical="center"/>
    </xf>
    <xf numFmtId="1" fontId="24" fillId="35" borderId="11" xfId="42" applyNumberFormat="1" applyFont="1" applyFill="1" applyBorder="1" applyAlignment="1">
      <alignment horizontal="center" vertical="center" wrapText="1"/>
    </xf>
    <xf numFmtId="44" fontId="20" fillId="35" borderId="11" xfId="51" applyFont="1" applyFill="1" applyBorder="1" applyAlignment="1">
      <alignment horizontal="center" vertical="center"/>
    </xf>
    <xf numFmtId="44" fontId="29" fillId="36" borderId="11" xfId="51" quotePrefix="1" applyFont="1" applyFill="1" applyBorder="1" applyAlignment="1">
      <alignment horizontal="center" vertical="center"/>
    </xf>
    <xf numFmtId="0" fontId="19" fillId="33" borderId="16" xfId="42" applyFont="1" applyFill="1" applyBorder="1" applyAlignment="1">
      <alignment horizontal="justify" vertical="center"/>
    </xf>
    <xf numFmtId="0" fontId="24" fillId="35" borderId="11" xfId="42" applyFont="1" applyFill="1" applyBorder="1" applyAlignment="1">
      <alignment horizontal="justify" vertical="center" wrapText="1"/>
    </xf>
    <xf numFmtId="0" fontId="23" fillId="0" borderId="11" xfId="42" applyFont="1" applyFill="1" applyBorder="1" applyAlignment="1">
      <alignment horizontal="justify" vertical="center" wrapText="1"/>
    </xf>
    <xf numFmtId="44" fontId="0" fillId="0" borderId="0" xfId="0" applyNumberFormat="1"/>
    <xf numFmtId="0" fontId="31" fillId="0" borderId="0" xfId="0" applyFont="1"/>
    <xf numFmtId="0" fontId="23" fillId="0" borderId="11" xfId="42" applyNumberFormat="1" applyFont="1" applyFill="1" applyBorder="1" applyAlignment="1">
      <alignment horizontal="center" vertical="center" wrapText="1"/>
    </xf>
    <xf numFmtId="0" fontId="23" fillId="0" borderId="11" xfId="42" applyFont="1" applyFill="1" applyBorder="1" applyAlignment="1">
      <alignment horizontal="center" vertical="center" wrapText="1"/>
    </xf>
    <xf numFmtId="0" fontId="23" fillId="0" borderId="11" xfId="0" applyFont="1" applyFill="1" applyBorder="1" applyAlignment="1" applyProtection="1">
      <alignment horizontal="center" vertical="center" wrapText="1"/>
    </xf>
    <xf numFmtId="2" fontId="23" fillId="0" borderId="11" xfId="42" applyNumberFormat="1" applyFont="1" applyFill="1" applyBorder="1" applyAlignment="1">
      <alignment horizontal="center" vertical="center" wrapText="1"/>
    </xf>
    <xf numFmtId="44" fontId="23" fillId="0" borderId="11" xfId="51" applyFont="1" applyFill="1" applyBorder="1" applyAlignment="1">
      <alignment horizontal="center" vertical="center" wrapText="1"/>
    </xf>
    <xf numFmtId="44" fontId="19" fillId="0" borderId="11" xfId="51" applyFont="1" applyFill="1" applyBorder="1" applyAlignment="1">
      <alignment horizontal="center" vertical="center"/>
    </xf>
    <xf numFmtId="0" fontId="0" fillId="0" borderId="0" xfId="0" applyFont="1"/>
    <xf numFmtId="0" fontId="0" fillId="0" borderId="0" xfId="0"/>
    <xf numFmtId="0" fontId="0" fillId="0" borderId="0" xfId="0" applyFill="1"/>
    <xf numFmtId="10" fontId="20" fillId="33" borderId="0" xfId="76" applyNumberFormat="1" applyFont="1" applyFill="1" applyBorder="1" applyAlignment="1">
      <alignment horizontal="left" vertical="center"/>
    </xf>
    <xf numFmtId="10" fontId="20" fillId="33" borderId="0" xfId="76" applyNumberFormat="1" applyFont="1" applyFill="1" applyBorder="1" applyAlignment="1">
      <alignment vertical="center"/>
    </xf>
    <xf numFmtId="0" fontId="0" fillId="0" borderId="0" xfId="0" applyAlignment="1">
      <alignment horizontal="right"/>
    </xf>
    <xf numFmtId="10" fontId="17" fillId="33" borderId="0" xfId="76" applyNumberFormat="1" applyFont="1" applyFill="1" applyBorder="1" applyAlignment="1">
      <alignment horizontal="right" vertical="center"/>
    </xf>
    <xf numFmtId="8" fontId="0" fillId="0" borderId="0" xfId="0" applyNumberFormat="1"/>
    <xf numFmtId="0" fontId="20" fillId="0" borderId="13" xfId="42" applyFont="1" applyFill="1" applyBorder="1" applyAlignment="1">
      <alignment horizontal="center" vertical="center" wrapText="1"/>
    </xf>
    <xf numFmtId="4" fontId="20" fillId="0" borderId="13" xfId="42" applyNumberFormat="1" applyFont="1" applyFill="1" applyBorder="1" applyAlignment="1">
      <alignment horizontal="center" vertical="center" wrapText="1"/>
    </xf>
    <xf numFmtId="44" fontId="20" fillId="0" borderId="13" xfId="51" applyFont="1" applyFill="1" applyBorder="1" applyAlignment="1">
      <alignment horizontal="center" vertical="center" wrapText="1"/>
    </xf>
    <xf numFmtId="0" fontId="34" fillId="0" borderId="0" xfId="136"/>
    <xf numFmtId="0" fontId="0" fillId="0" borderId="0" xfId="0"/>
    <xf numFmtId="49" fontId="23" fillId="0" borderId="11" xfId="42" applyNumberFormat="1" applyFont="1" applyFill="1" applyBorder="1" applyAlignment="1">
      <alignment horizontal="center" vertical="center" wrapText="1"/>
    </xf>
    <xf numFmtId="0" fontId="23" fillId="0" borderId="11" xfId="0" quotePrefix="1" applyFont="1" applyFill="1" applyBorder="1" applyAlignment="1" applyProtection="1">
      <alignment horizontal="center" vertical="center" wrapText="1"/>
    </xf>
    <xf numFmtId="0" fontId="23" fillId="0" borderId="11" xfId="42" applyFont="1" applyFill="1" applyBorder="1" applyAlignment="1">
      <alignment horizontal="justify" vertical="center"/>
    </xf>
    <xf numFmtId="0" fontId="23" fillId="0" borderId="11" xfId="0" applyFont="1" applyFill="1" applyBorder="1" applyAlignment="1">
      <alignment horizontal="center" vertical="center" wrapText="1"/>
    </xf>
    <xf numFmtId="44" fontId="0" fillId="0" borderId="0" xfId="0" applyNumberFormat="1" applyFill="1"/>
    <xf numFmtId="0" fontId="0" fillId="0" borderId="0" xfId="0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  <xf numFmtId="164" fontId="31" fillId="0" borderId="0" xfId="1" applyNumberFormat="1" applyFont="1" applyAlignment="1">
      <alignment horizontal="center" vertical="center"/>
    </xf>
    <xf numFmtId="10" fontId="0" fillId="0" borderId="0" xfId="1" applyNumberFormat="1" applyFont="1" applyFill="1" applyAlignment="1">
      <alignment horizontal="center" vertical="center"/>
    </xf>
    <xf numFmtId="44" fontId="0" fillId="0" borderId="0" xfId="100" applyFont="1" applyAlignment="1">
      <alignment horizontal="center" vertical="center"/>
    </xf>
    <xf numFmtId="49" fontId="20" fillId="34" borderId="0" xfId="42" applyNumberFormat="1" applyFont="1" applyFill="1" applyBorder="1" applyAlignment="1">
      <alignment horizontal="left" vertical="center"/>
    </xf>
    <xf numFmtId="0" fontId="17" fillId="33" borderId="17" xfId="42" applyFont="1" applyFill="1" applyBorder="1" applyAlignment="1">
      <alignment horizontal="left" vertical="center"/>
    </xf>
    <xf numFmtId="0" fontId="19" fillId="33" borderId="0" xfId="42" applyFont="1" applyFill="1" applyBorder="1" applyAlignment="1">
      <alignment horizontal="left" vertical="center"/>
    </xf>
    <xf numFmtId="49" fontId="20" fillId="34" borderId="0" xfId="42" applyNumberFormat="1" applyFont="1" applyFill="1" applyBorder="1" applyAlignment="1">
      <alignment horizontal="left" vertical="center"/>
    </xf>
    <xf numFmtId="44" fontId="0" fillId="0" borderId="0" xfId="100" applyFont="1" applyAlignment="1">
      <alignment horizontal="center"/>
    </xf>
    <xf numFmtId="2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49" fontId="20" fillId="33" borderId="0" xfId="42" applyNumberFormat="1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20" fillId="34" borderId="0" xfId="42" applyFont="1" applyFill="1" applyBorder="1" applyAlignment="1">
      <alignment horizontal="left" vertical="center"/>
    </xf>
    <xf numFmtId="0" fontId="20" fillId="0" borderId="12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10" xfId="42" applyFont="1" applyFill="1" applyBorder="1" applyAlignment="1">
      <alignment horizontal="center" vertical="center" wrapText="1"/>
    </xf>
    <xf numFmtId="0" fontId="20" fillId="0" borderId="19" xfId="42" applyFont="1" applyFill="1" applyBorder="1" applyAlignment="1">
      <alignment horizontal="center" vertical="center"/>
    </xf>
    <xf numFmtId="0" fontId="20" fillId="0" borderId="16" xfId="42" applyFont="1" applyFill="1" applyBorder="1" applyAlignment="1">
      <alignment horizontal="center" vertical="center"/>
    </xf>
    <xf numFmtId="0" fontId="20" fillId="0" borderId="0" xfId="42" applyFont="1" applyFill="1" applyBorder="1" applyAlignment="1">
      <alignment horizontal="center" vertical="center"/>
    </xf>
    <xf numFmtId="0" fontId="20" fillId="0" borderId="20" xfId="42" applyFont="1" applyFill="1" applyBorder="1" applyAlignment="1">
      <alignment horizontal="center" vertical="center"/>
    </xf>
    <xf numFmtId="0" fontId="30" fillId="36" borderId="21" xfId="42" applyFont="1" applyFill="1" applyBorder="1" applyAlignment="1">
      <alignment horizontal="center" vertical="center" wrapText="1"/>
    </xf>
    <xf numFmtId="0" fontId="30" fillId="36" borderId="14" xfId="42" applyFont="1" applyFill="1" applyBorder="1" applyAlignment="1">
      <alignment horizontal="center" vertical="center" wrapText="1"/>
    </xf>
    <xf numFmtId="0" fontId="30" fillId="36" borderId="15" xfId="42" applyFont="1" applyFill="1" applyBorder="1" applyAlignment="1">
      <alignment horizontal="center" vertical="center" wrapText="1"/>
    </xf>
    <xf numFmtId="10" fontId="20" fillId="0" borderId="0" xfId="1" applyNumberFormat="1" applyFont="1" applyFill="1" applyBorder="1" applyAlignment="1">
      <alignment horizontal="left" vertical="center"/>
    </xf>
    <xf numFmtId="44" fontId="19" fillId="33" borderId="0" xfId="51" applyFont="1" applyFill="1" applyBorder="1" applyAlignment="1">
      <alignment horizontal="center" vertical="center"/>
    </xf>
    <xf numFmtId="49" fontId="20" fillId="33" borderId="0" xfId="42" applyNumberFormat="1" applyFont="1" applyFill="1" applyBorder="1" applyAlignment="1">
      <alignment vertical="center"/>
    </xf>
    <xf numFmtId="14" fontId="17" fillId="34" borderId="0" xfId="42" applyNumberFormat="1" applyFont="1" applyFill="1" applyBorder="1" applyAlignment="1">
      <alignment horizontal="left"/>
    </xf>
    <xf numFmtId="0" fontId="19" fillId="34" borderId="0" xfId="42" applyFont="1" applyFill="1" applyBorder="1"/>
    <xf numFmtId="164" fontId="0" fillId="0" borderId="0" xfId="1" applyNumberFormat="1" applyFont="1" applyBorder="1" applyAlignment="1">
      <alignment horizontal="center" vertical="center"/>
    </xf>
    <xf numFmtId="0" fontId="23" fillId="0" borderId="17" xfId="42" applyFont="1" applyFill="1" applyBorder="1" applyAlignment="1">
      <alignment horizontal="center" vertical="center" wrapText="1"/>
    </xf>
    <xf numFmtId="44" fontId="20" fillId="0" borderId="11" xfId="51" applyFont="1" applyFill="1" applyBorder="1" applyAlignment="1">
      <alignment horizontal="center" vertical="center" wrapText="1"/>
    </xf>
    <xf numFmtId="0" fontId="19" fillId="33" borderId="17" xfId="42" applyFont="1" applyFill="1" applyBorder="1" applyAlignment="1">
      <alignment vertical="center"/>
    </xf>
    <xf numFmtId="0" fontId="19" fillId="33" borderId="0" xfId="42" applyFont="1" applyFill="1" applyBorder="1" applyAlignment="1">
      <alignment vertical="center"/>
    </xf>
    <xf numFmtId="0" fontId="19" fillId="33" borderId="0" xfId="42" applyFont="1" applyFill="1" applyBorder="1" applyAlignment="1">
      <alignment horizontal="center" vertical="center"/>
    </xf>
    <xf numFmtId="0" fontId="19" fillId="33" borderId="0" xfId="42" applyFont="1" applyFill="1" applyBorder="1" applyAlignment="1">
      <alignment horizontal="justify" vertical="center"/>
    </xf>
    <xf numFmtId="0" fontId="25" fillId="36" borderId="19" xfId="42" applyFont="1" applyFill="1" applyBorder="1" applyAlignment="1">
      <alignment horizontal="center" vertical="center"/>
    </xf>
    <xf numFmtId="0" fontId="25" fillId="36" borderId="16" xfId="42" applyFont="1" applyFill="1" applyBorder="1" applyAlignment="1">
      <alignment horizontal="center" vertical="center"/>
    </xf>
    <xf numFmtId="0" fontId="20" fillId="0" borderId="21" xfId="42" applyFont="1" applyFill="1" applyBorder="1" applyAlignment="1">
      <alignment horizontal="center" vertical="center"/>
    </xf>
    <xf numFmtId="0" fontId="20" fillId="0" borderId="15" xfId="42" applyFont="1" applyFill="1" applyBorder="1" applyAlignment="1">
      <alignment horizontal="center" vertical="center"/>
    </xf>
    <xf numFmtId="0" fontId="20" fillId="0" borderId="22" xfId="45" applyFont="1" applyFill="1" applyBorder="1" applyAlignment="1" applyProtection="1">
      <alignment horizontal="center" wrapText="1"/>
      <protection locked="0"/>
    </xf>
    <xf numFmtId="44" fontId="19" fillId="0" borderId="11" xfId="51" applyFont="1" applyFill="1" applyBorder="1" applyAlignment="1" applyProtection="1">
      <alignment horizontal="center" vertical="center"/>
      <protection locked="0"/>
    </xf>
    <xf numFmtId="0" fontId="26" fillId="33" borderId="17" xfId="42" applyFont="1" applyFill="1" applyBorder="1" applyAlignment="1" applyProtection="1">
      <alignment horizontal="center" vertical="center"/>
      <protection locked="0"/>
    </xf>
    <xf numFmtId="0" fontId="26" fillId="33" borderId="0" xfId="42" applyFont="1" applyFill="1" applyBorder="1" applyAlignment="1" applyProtection="1">
      <alignment horizontal="center" vertical="center"/>
      <protection locked="0"/>
    </xf>
    <xf numFmtId="0" fontId="27" fillId="33" borderId="17" xfId="42" applyFont="1" applyFill="1" applyBorder="1" applyAlignment="1" applyProtection="1">
      <alignment horizontal="center" vertical="top" wrapText="1"/>
      <protection locked="0"/>
    </xf>
    <xf numFmtId="0" fontId="27" fillId="33" borderId="0" xfId="42" applyFont="1" applyFill="1" applyBorder="1" applyAlignment="1" applyProtection="1">
      <alignment horizontal="center" vertical="top" wrapText="1"/>
      <protection locked="0"/>
    </xf>
  </cellXfs>
  <cellStyles count="137">
    <cellStyle name="20% - Ênfase1" xfId="19" builtinId="30" customBuiltin="1"/>
    <cellStyle name="20% - Ênfase1 2" xfId="87"/>
    <cellStyle name="20% - Ênfase2" xfId="23" builtinId="34" customBuiltin="1"/>
    <cellStyle name="20% - Ênfase2 2" xfId="88"/>
    <cellStyle name="20% - Ênfase3" xfId="27" builtinId="38" customBuiltin="1"/>
    <cellStyle name="20% - Ênfase3 2" xfId="89"/>
    <cellStyle name="20% - Ênfase4" xfId="31" builtinId="42" customBuiltin="1"/>
    <cellStyle name="20% - Ênfase4 2" xfId="90"/>
    <cellStyle name="20% - Ênfase5" xfId="35" builtinId="46" customBuiltin="1"/>
    <cellStyle name="20% - Ênfase5 2" xfId="91"/>
    <cellStyle name="20% - Ênfase6" xfId="39" builtinId="50" customBuiltin="1"/>
    <cellStyle name="20% - Ênfase6 2" xfId="92"/>
    <cellStyle name="40% - Ênfase1" xfId="20" builtinId="31" customBuiltin="1"/>
    <cellStyle name="40% - Ênfase1 2" xfId="93"/>
    <cellStyle name="40% - Ênfase2" xfId="24" builtinId="35" customBuiltin="1"/>
    <cellStyle name="40% - Ênfase2 2" xfId="94"/>
    <cellStyle name="40% - Ênfase3" xfId="28" builtinId="39" customBuiltin="1"/>
    <cellStyle name="40% - Ênfase3 2" xfId="95"/>
    <cellStyle name="40% - Ênfase4" xfId="32" builtinId="43" customBuiltin="1"/>
    <cellStyle name="40% - Ênfase4 2" xfId="96"/>
    <cellStyle name="40% - Ênfase5" xfId="36" builtinId="47" customBuiltin="1"/>
    <cellStyle name="40% - Ênfase5 2" xfId="97"/>
    <cellStyle name="40% - Ênfase6" xfId="40" builtinId="51" customBuiltin="1"/>
    <cellStyle name="40% - Ênfase6 2" xfId="98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Excel Built-in Normal" xfId="81"/>
    <cellStyle name="Hiperlink" xfId="136" builtinId="8"/>
    <cellStyle name="Incorreto" xfId="7" builtinId="27" customBuiltin="1"/>
    <cellStyle name="Moeda" xfId="100" builtinId="4"/>
    <cellStyle name="Moeda 2" xfId="48"/>
    <cellStyle name="Moeda 2 2" xfId="73"/>
    <cellStyle name="Moeda 2 2 2" xfId="117"/>
    <cellStyle name="Moeda 2 3" xfId="127"/>
    <cellStyle name="Moeda 2 4" xfId="107"/>
    <cellStyle name="Moeda 3" xfId="77"/>
    <cellStyle name="Moeda 3 2" xfId="116"/>
    <cellStyle name="Moeda 4" xfId="51"/>
    <cellStyle name="Moeda 5" xfId="105"/>
    <cellStyle name="Neutra" xfId="8" builtinId="28" customBuiltin="1"/>
    <cellStyle name="Normal" xfId="0" builtinId="0"/>
    <cellStyle name="Normal 10" xfId="83"/>
    <cellStyle name="Normal 11" xfId="84"/>
    <cellStyle name="Normal 12" xfId="86"/>
    <cellStyle name="Normal 13" xfId="101"/>
    <cellStyle name="Normal 2" xfId="42"/>
    <cellStyle name="Normal 2 10" xfId="45"/>
    <cellStyle name="Normal 2 10 2" xfId="102"/>
    <cellStyle name="Normal 2 2" xfId="65"/>
    <cellStyle name="Normal 2 2 2" xfId="118"/>
    <cellStyle name="Normal 2 3" xfId="61"/>
    <cellStyle name="Normal 2 3 2" xfId="54"/>
    <cellStyle name="Normal 2 3 2 2" xfId="114"/>
    <cellStyle name="Normal 2 3 3" xfId="119"/>
    <cellStyle name="Normal 2 4" xfId="69"/>
    <cellStyle name="Normal 2 5" xfId="46"/>
    <cellStyle name="Normal 2 5 2" xfId="128"/>
    <cellStyle name="Normal 2_Modelo de Detalhamento do  BDI" xfId="79"/>
    <cellStyle name="Normal 3" xfId="56"/>
    <cellStyle name="Normal 3 2" xfId="66"/>
    <cellStyle name="Normal 3 2 2" xfId="80"/>
    <cellStyle name="Normal 3 2 3" xfId="110"/>
    <cellStyle name="Normal 3 3" xfId="129"/>
    <cellStyle name="Normal 4" xfId="74"/>
    <cellStyle name="Normal 4 2" xfId="130"/>
    <cellStyle name="Normal 5" xfId="70"/>
    <cellStyle name="Normal 6" xfId="47"/>
    <cellStyle name="Normal 7" xfId="75"/>
    <cellStyle name="Normal 8" xfId="59"/>
    <cellStyle name="Normal 9" xfId="82"/>
    <cellStyle name="Nota" xfId="15" builtinId="10" customBuiltin="1"/>
    <cellStyle name="Nota 2" xfId="85"/>
    <cellStyle name="Nota 3" xfId="99"/>
    <cellStyle name="Porcentagem" xfId="1" builtinId="5"/>
    <cellStyle name="Porcentagem 2" xfId="49"/>
    <cellStyle name="Porcentagem 2 2" xfId="76"/>
    <cellStyle name="Porcentagem 2 2 2" xfId="132"/>
    <cellStyle name="Porcentagem 2 2 3" xfId="120"/>
    <cellStyle name="Porcentagem 2 3" xfId="72"/>
    <cellStyle name="Porcentagem 2 3 2" xfId="52"/>
    <cellStyle name="Porcentagem 2 3 2 2" xfId="115"/>
    <cellStyle name="Porcentagem 2 3 3" xfId="121"/>
    <cellStyle name="Porcentagem 2 4" xfId="131"/>
    <cellStyle name="Porcentagem 3" xfId="58"/>
    <cellStyle name="Porcentagem 3 2" xfId="112"/>
    <cellStyle name="Porcentagem 4" xfId="71"/>
    <cellStyle name="Porcentagem 5" xfId="53"/>
    <cellStyle name="Porcentagem 6" xfId="113"/>
    <cellStyle name="Saída" xfId="10" builtinId="21" customBuiltin="1"/>
    <cellStyle name="Separador de milhares 2" xfId="68"/>
    <cellStyle name="Separador de milhares 2 2" xfId="63"/>
    <cellStyle name="Separador de milhares 2 2 2" xfId="126"/>
    <cellStyle name="Separador de milhares 2 3" xfId="67"/>
    <cellStyle name="Separador de milhares 2 3 2" xfId="125"/>
    <cellStyle name="Separador de milhares 2 4" xfId="133"/>
    <cellStyle name="Separador de milhares 2 5" xfId="122"/>
    <cellStyle name="Separador de milhares 3" xfId="55"/>
    <cellStyle name="Separador de milhares 3 2" xfId="62"/>
    <cellStyle name="Separador de milhares 3 2 2" xfId="111"/>
    <cellStyle name="Separador de milhares 3 3" xfId="134"/>
    <cellStyle name="Separador de milhares 3 4" xfId="104"/>
    <cellStyle name="Texto de Aviso" xfId="14" builtinId="11" customBuiltin="1"/>
    <cellStyle name="Texto Explicativo" xfId="16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4"/>
    <cellStyle name="Total" xfId="17" builtinId="25" customBuiltin="1"/>
    <cellStyle name="Vírgula 2" xfId="43"/>
    <cellStyle name="Vírgula 2 2" xfId="78"/>
    <cellStyle name="Vírgula 2 2 2" xfId="109"/>
    <cellStyle name="Vírgula 2 3" xfId="60"/>
    <cellStyle name="Vírgula 2 3 2" xfId="124"/>
    <cellStyle name="Vírgula 2 4" xfId="106"/>
    <cellStyle name="Vírgula 3" xfId="50"/>
    <cellStyle name="Vírgula 3 2" xfId="108"/>
    <cellStyle name="Vírgula 4" xfId="64"/>
    <cellStyle name="Vírgula 4 2" xfId="123"/>
    <cellStyle name="Vírgula 5" xfId="57"/>
    <cellStyle name="Vírgula 5 2" xfId="135"/>
    <cellStyle name="Vírgula 6" xfId="103"/>
  </cellStyles>
  <dxfs count="0"/>
  <tableStyles count="0" defaultTableStyle="TableStyleMedium2" defaultPivotStyle="PivotStyleLight16"/>
  <colors>
    <mruColors>
      <color rgb="FFFFCC99"/>
      <color rgb="FFFFFF66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Planejamento\ENGENHARIA\%2303%20OBRAS%20FINALIZADAS\%23%20OBRAS%20CONCLU&#205;DAS\RECAPEAMENTO%20AV.%20PRINCIPAL\EXECU&#199;&#195;O%20DE%20PROJETO\OR&#199;AMENTO\OR&#199;AMENTO%20RECAPEAMENTO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CRONOGRAMA 02"/>
      <sheetName val="TABELA PROJ.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/>
          <cell r="C1"/>
          <cell r="D1"/>
          <cell r="E1"/>
          <cell r="F1"/>
          <cell r="G1"/>
          <cell r="H1"/>
        </row>
        <row r="2">
          <cell r="A2"/>
          <cell r="B2"/>
          <cell r="C2"/>
          <cell r="D2"/>
          <cell r="E2"/>
          <cell r="F2"/>
          <cell r="G2"/>
          <cell r="H2"/>
        </row>
        <row r="3">
          <cell r="A3" t="str">
            <v>Av. José Grilo, 426 - Centro</v>
          </cell>
          <cell r="B3"/>
          <cell r="C3"/>
          <cell r="D3"/>
          <cell r="E3"/>
          <cell r="F3"/>
          <cell r="G3"/>
          <cell r="H3"/>
        </row>
        <row r="4">
          <cell r="A4" t="str">
            <v>Conceição do Castelo - ES - CEP 29370-000</v>
          </cell>
          <cell r="B4"/>
          <cell r="C4"/>
          <cell r="D4"/>
          <cell r="E4"/>
          <cell r="F4"/>
          <cell r="G4"/>
          <cell r="H4"/>
        </row>
        <row r="5">
          <cell r="A5" t="str">
            <v xml:space="preserve">Telefone (28) 3547-1101 </v>
          </cell>
          <cell r="B5"/>
          <cell r="C5"/>
          <cell r="D5"/>
          <cell r="E5"/>
          <cell r="F5"/>
          <cell r="G5"/>
          <cell r="H5"/>
        </row>
        <row r="6">
          <cell r="A6"/>
          <cell r="B6"/>
          <cell r="C6"/>
          <cell r="D6"/>
          <cell r="E6"/>
          <cell r="F6"/>
          <cell r="G6"/>
          <cell r="H6"/>
        </row>
        <row r="7">
          <cell r="A7" t="str">
            <v>PLANILHA ORÇAMENTÁRIA</v>
          </cell>
          <cell r="B7"/>
          <cell r="C7"/>
          <cell r="D7"/>
          <cell r="E7"/>
          <cell r="F7"/>
          <cell r="G7"/>
          <cell r="H7"/>
        </row>
        <row r="8">
          <cell r="A8"/>
          <cell r="B8"/>
          <cell r="C8"/>
          <cell r="D8"/>
          <cell r="E8"/>
          <cell r="F8"/>
          <cell r="G8"/>
          <cell r="H8"/>
        </row>
        <row r="9">
          <cell r="A9" t="str">
            <v>Obra</v>
          </cell>
          <cell r="B9"/>
          <cell r="C9" t="str">
            <v>RECAPEAMENTO ASFÁLTICO</v>
          </cell>
          <cell r="D9"/>
          <cell r="E9"/>
          <cell r="F9"/>
          <cell r="G9"/>
          <cell r="H9"/>
        </row>
        <row r="10">
          <cell r="A10" t="str">
            <v>Endereço</v>
          </cell>
          <cell r="B10"/>
          <cell r="C10" t="str">
            <v xml:space="preserve">RUA SOUZA PINTO; AV. JOSÉ GRILO; AV. HARVEY VARGAS GRILO </v>
          </cell>
          <cell r="D10"/>
          <cell r="E10"/>
          <cell r="F10"/>
          <cell r="G10"/>
          <cell r="H10"/>
        </row>
        <row r="11">
          <cell r="A11" t="str">
            <v>Proprietário</v>
          </cell>
          <cell r="B11"/>
          <cell r="C11" t="str">
            <v xml:space="preserve">PREFEITURA DE CONCEIÇÃO DO CASTELO - ES </v>
          </cell>
          <cell r="D11"/>
          <cell r="E11"/>
          <cell r="F11"/>
          <cell r="G11"/>
          <cell r="H11"/>
        </row>
        <row r="12">
          <cell r="A12" t="str">
            <v>Referencial de preços</v>
          </cell>
          <cell r="B12"/>
          <cell r="C12" t="str">
            <v>DER-ES (JANEIRO/2017)</v>
          </cell>
          <cell r="D12"/>
          <cell r="E12"/>
          <cell r="F12"/>
          <cell r="G12"/>
          <cell r="H12"/>
          <cell r="J12"/>
          <cell r="K12"/>
        </row>
        <row r="13">
          <cell r="A13" t="str">
            <v>BDI</v>
          </cell>
          <cell r="B13"/>
          <cell r="C13">
            <v>0.29630000000000001</v>
          </cell>
          <cell r="D13"/>
          <cell r="E13"/>
          <cell r="F13"/>
          <cell r="G13"/>
          <cell r="H13"/>
          <cell r="J13"/>
          <cell r="K13"/>
        </row>
        <row r="14">
          <cell r="A14" t="str">
            <v>Encargos Sociais (SINAPI)</v>
          </cell>
          <cell r="B14"/>
          <cell r="C14">
            <v>1.2833000000000001</v>
          </cell>
          <cell r="D14"/>
          <cell r="E14"/>
          <cell r="F14"/>
          <cell r="G14"/>
          <cell r="H14"/>
          <cell r="J14"/>
          <cell r="K14"/>
        </row>
        <row r="15">
          <cell r="A15" t="str">
            <v>Orçamentista</v>
          </cell>
          <cell r="B15"/>
          <cell r="C15" t="str">
            <v>ALEX NALI FERREIRA</v>
          </cell>
          <cell r="D15"/>
          <cell r="E15"/>
          <cell r="F15"/>
          <cell r="G15"/>
          <cell r="H15"/>
          <cell r="J15"/>
          <cell r="K15"/>
        </row>
        <row r="16">
          <cell r="A16" t="str">
            <v>Data</v>
          </cell>
          <cell r="B16"/>
          <cell r="C16" t="str">
            <v>14 DE JUNHO DE 2018</v>
          </cell>
          <cell r="D16"/>
          <cell r="E16"/>
          <cell r="F16"/>
          <cell r="G16"/>
          <cell r="H16"/>
          <cell r="J16"/>
          <cell r="K16"/>
        </row>
        <row r="17">
          <cell r="A17"/>
          <cell r="B17"/>
          <cell r="C17"/>
          <cell r="D17"/>
          <cell r="E17"/>
          <cell r="F17"/>
          <cell r="G17"/>
          <cell r="H17"/>
        </row>
        <row r="18">
          <cell r="A18" t="str">
            <v>ITEM</v>
          </cell>
          <cell r="B18" t="str">
            <v>FONTE</v>
          </cell>
          <cell r="C18" t="str">
            <v>CÓDIGO</v>
          </cell>
          <cell r="D18" t="str">
            <v>ESPECIFICAÇÃO</v>
          </cell>
          <cell r="E18" t="str">
            <v>CONTRATADO</v>
          </cell>
          <cell r="F18"/>
          <cell r="G18"/>
          <cell r="H18"/>
        </row>
        <row r="19">
          <cell r="A19"/>
          <cell r="B19"/>
          <cell r="C19"/>
          <cell r="D19"/>
          <cell r="E19" t="str">
            <v>UNID.</v>
          </cell>
          <cell r="F19" t="str">
            <v>QUANT.</v>
          </cell>
          <cell r="G19" t="str">
            <v>VALOR</v>
          </cell>
          <cell r="H19" t="str">
            <v>VALOR TOTAL</v>
          </cell>
        </row>
        <row r="20">
          <cell r="A20"/>
          <cell r="B20"/>
          <cell r="C20"/>
          <cell r="D20"/>
          <cell r="E20"/>
          <cell r="F20"/>
          <cell r="G20" t="str">
            <v>UNITÁRIO</v>
          </cell>
          <cell r="H20"/>
        </row>
        <row r="21">
          <cell r="A21">
            <v>1</v>
          </cell>
          <cell r="B21"/>
          <cell r="C21"/>
          <cell r="D21" t="str">
            <v>SERVIÇOS PRELIMINARES</v>
          </cell>
          <cell r="E21"/>
          <cell r="F21"/>
          <cell r="G21"/>
          <cell r="H21"/>
          <cell r="J21"/>
        </row>
        <row r="22">
          <cell r="A22" t="str">
            <v>01.01</v>
          </cell>
          <cell r="B22" t="str">
            <v>DER-ES</v>
          </cell>
          <cell r="C22">
            <v>41500</v>
          </cell>
          <cell r="D22" t="str">
            <v>Placa de obra nas dimensões de 2,0 x 4,0 m, padrão SEDURB.</v>
          </cell>
          <cell r="E22" t="str">
            <v>M2</v>
          </cell>
          <cell r="F22">
            <v>8</v>
          </cell>
          <cell r="G22">
            <v>184.38</v>
          </cell>
          <cell r="H22">
            <v>1475.04</v>
          </cell>
          <cell r="J22"/>
        </row>
        <row r="23">
          <cell r="A23" t="str">
            <v>01.02</v>
          </cell>
          <cell r="B23" t="str">
            <v>DER-ES</v>
          </cell>
          <cell r="C23">
            <v>41580</v>
          </cell>
          <cell r="D23" t="str">
            <v>Aluguel de container tipo sanitário com 3 vasos sanitários, lavatório, mictório, 5 chuveiros, 2 venezianas e piso especial</v>
          </cell>
          <cell r="E23" t="str">
            <v>MÊS</v>
          </cell>
          <cell r="F23">
            <v>9</v>
          </cell>
          <cell r="G23">
            <v>756.17</v>
          </cell>
          <cell r="H23">
            <v>6805.53</v>
          </cell>
          <cell r="J23"/>
        </row>
        <row r="24">
          <cell r="A24" t="str">
            <v>001</v>
          </cell>
          <cell r="B24"/>
          <cell r="C24"/>
          <cell r="D24" t="str">
            <v>SUB-TOTAL 01</v>
          </cell>
          <cell r="E24"/>
          <cell r="F24"/>
          <cell r="G24"/>
          <cell r="H24">
            <v>8280.57</v>
          </cell>
          <cell r="I24"/>
          <cell r="J24"/>
        </row>
        <row r="25">
          <cell r="A25">
            <v>2</v>
          </cell>
          <cell r="B25"/>
          <cell r="C25"/>
          <cell r="D25" t="str">
            <v>PAVIMENTAÇÃO</v>
          </cell>
          <cell r="E25"/>
          <cell r="F25"/>
          <cell r="G25"/>
          <cell r="H25"/>
          <cell r="I25"/>
          <cell r="J25"/>
        </row>
        <row r="26">
          <cell r="A26" t="str">
            <v>02.01</v>
          </cell>
          <cell r="B26" t="str">
            <v>DER-ES</v>
          </cell>
          <cell r="C26">
            <v>40765</v>
          </cell>
          <cell r="D26" t="str">
            <v>Escarificação e compactação de base (100% P.I.) H=0,20m</v>
          </cell>
          <cell r="E26" t="str">
            <v>M2</v>
          </cell>
          <cell r="F26">
            <v>21438.09</v>
          </cell>
          <cell r="G26">
            <v>5.83</v>
          </cell>
          <cell r="H26">
            <v>124984.06</v>
          </cell>
          <cell r="I26"/>
          <cell r="J26"/>
        </row>
        <row r="27">
          <cell r="A27" t="str">
            <v>02.02</v>
          </cell>
          <cell r="B27" t="str">
            <v>DER-ES</v>
          </cell>
          <cell r="C27">
            <v>60010</v>
          </cell>
          <cell r="D27" t="str">
            <v>Transporte Local de Materiais (TR-101-01) (Vias urbanas - Caminhão basculante)</v>
          </cell>
          <cell r="E27" t="str">
            <v>T</v>
          </cell>
          <cell r="F27">
            <v>1003.3</v>
          </cell>
          <cell r="G27">
            <v>4.72</v>
          </cell>
          <cell r="H27">
            <v>4735.58</v>
          </cell>
          <cell r="I27"/>
          <cell r="J27"/>
        </row>
        <row r="28">
          <cell r="A28" t="str">
            <v>02.03</v>
          </cell>
          <cell r="B28" t="str">
            <v>DER-ES</v>
          </cell>
          <cell r="C28">
            <v>40981</v>
          </cell>
          <cell r="D28" t="str">
            <v>Aplicação de jato de ar comprimido para limpeza de trincas</v>
          </cell>
          <cell r="E28" t="str">
            <v>M2</v>
          </cell>
          <cell r="F28">
            <v>21438.09</v>
          </cell>
          <cell r="G28">
            <v>1.71</v>
          </cell>
          <cell r="H28">
            <v>36659.129999999997</v>
          </cell>
          <cell r="I28"/>
          <cell r="J28"/>
        </row>
        <row r="29">
          <cell r="A29" t="str">
            <v>02.04</v>
          </cell>
          <cell r="B29" t="str">
            <v>DER-ES</v>
          </cell>
          <cell r="C29">
            <v>42485</v>
          </cell>
          <cell r="D29" t="str">
            <v>Pintura de ligação inclusive fornecimento e transporte comercial do material betuminoso em Vias Urbanas</v>
          </cell>
          <cell r="E29" t="str">
            <v>M2</v>
          </cell>
          <cell r="F29">
            <v>21438.09</v>
          </cell>
          <cell r="G29">
            <v>2.19</v>
          </cell>
          <cell r="H29">
            <v>46949.42</v>
          </cell>
          <cell r="I29"/>
          <cell r="J29"/>
        </row>
        <row r="30">
          <cell r="A30" t="str">
            <v>02.05</v>
          </cell>
          <cell r="B30" t="str">
            <v>DER-ES</v>
          </cell>
          <cell r="C30">
            <v>40130</v>
          </cell>
          <cell r="D30" t="str">
            <v>Recomposição de revestimento c/ CBUQ - Inclusive fornecimento e transporte dos materiais (transporte CBUQ: 29,9 km de Fazenda do Estado/ES)</v>
          </cell>
          <cell r="E30" t="str">
            <v>T</v>
          </cell>
          <cell r="F30">
            <v>3511.56</v>
          </cell>
          <cell r="G30">
            <v>322.03999999999996</v>
          </cell>
          <cell r="H30">
            <v>1130862.78</v>
          </cell>
          <cell r="I30">
            <v>1009959.77</v>
          </cell>
          <cell r="J30">
            <v>120903.01000000001</v>
          </cell>
        </row>
        <row r="31">
          <cell r="A31" t="str">
            <v>002</v>
          </cell>
          <cell r="B31"/>
          <cell r="C31"/>
          <cell r="D31" t="str">
            <v>SUB-TOTAL 02</v>
          </cell>
          <cell r="E31"/>
          <cell r="F31"/>
          <cell r="G31"/>
          <cell r="H31">
            <v>1344190.97</v>
          </cell>
          <cell r="I31"/>
          <cell r="J31"/>
        </row>
        <row r="32">
          <cell r="A32">
            <v>3</v>
          </cell>
          <cell r="B32"/>
          <cell r="C32"/>
          <cell r="D32" t="str">
            <v>SERVIÇOS COMPLEMENTARES</v>
          </cell>
          <cell r="E32"/>
          <cell r="F32"/>
          <cell r="G32"/>
          <cell r="H32"/>
          <cell r="I32"/>
          <cell r="J32"/>
        </row>
        <row r="33">
          <cell r="A33" t="str">
            <v>03.01</v>
          </cell>
          <cell r="B33" t="str">
            <v>DER-ES</v>
          </cell>
          <cell r="C33">
            <v>40893</v>
          </cell>
          <cell r="D33" t="str">
            <v>Remoção de meio fio</v>
          </cell>
          <cell r="E33" t="str">
            <v>M</v>
          </cell>
          <cell r="F33">
            <v>702.58</v>
          </cell>
          <cell r="G33">
            <v>22.21</v>
          </cell>
          <cell r="H33">
            <v>15604.3</v>
          </cell>
          <cell r="I33"/>
          <cell r="J33"/>
        </row>
        <row r="34">
          <cell r="A34" t="str">
            <v>03.02</v>
          </cell>
          <cell r="B34" t="str">
            <v>DER-ES</v>
          </cell>
          <cell r="C34">
            <v>40141</v>
          </cell>
          <cell r="D34" t="str">
            <v>Meio-fio pré-moldado em concreto, inclusive caiação e transporte do meio-fio</v>
          </cell>
          <cell r="E34" t="str">
            <v>M</v>
          </cell>
          <cell r="F34">
            <v>754.13</v>
          </cell>
          <cell r="G34">
            <v>50.56</v>
          </cell>
          <cell r="H34">
            <v>38128.81</v>
          </cell>
          <cell r="I34"/>
          <cell r="J34"/>
        </row>
        <row r="35">
          <cell r="A35" t="str">
            <v>03.03</v>
          </cell>
          <cell r="B35" t="str">
            <v>DER-ES</v>
          </cell>
          <cell r="C35">
            <v>42870</v>
          </cell>
          <cell r="D35" t="str">
            <v>Demolição mecânica de concreto em Vias Urbanas</v>
          </cell>
          <cell r="E35" t="str">
            <v>M3</v>
          </cell>
          <cell r="F35">
            <v>41.83</v>
          </cell>
          <cell r="G35">
            <v>187.71</v>
          </cell>
          <cell r="H35">
            <v>7851.91</v>
          </cell>
          <cell r="I35"/>
          <cell r="J35"/>
        </row>
        <row r="36">
          <cell r="A36" t="str">
            <v>03.04</v>
          </cell>
          <cell r="B36" t="str">
            <v>DER-ES</v>
          </cell>
          <cell r="C36">
            <v>41240</v>
          </cell>
          <cell r="D36" t="str">
            <v>Passeio em concreto, largura 2,00m, acabamento em ladrilho hidráulico podotátil (L=0,40m)</v>
          </cell>
          <cell r="E36" t="str">
            <v>M2</v>
          </cell>
          <cell r="F36">
            <v>1110.9000000000001</v>
          </cell>
          <cell r="G36">
            <v>82.96</v>
          </cell>
          <cell r="H36">
            <v>92160.26</v>
          </cell>
          <cell r="I36"/>
          <cell r="J36"/>
        </row>
        <row r="37">
          <cell r="A37" t="str">
            <v>03.05</v>
          </cell>
          <cell r="B37" t="str">
            <v>DER-ES</v>
          </cell>
          <cell r="C37">
            <v>60010</v>
          </cell>
          <cell r="D37" t="str">
            <v>Transporte Local de Materiais (TR-101-01) (Vias urbanas - Caminhão basculante)</v>
          </cell>
          <cell r="E37" t="str">
            <v>T</v>
          </cell>
          <cell r="F37">
            <v>156.6</v>
          </cell>
          <cell r="G37">
            <v>4.72</v>
          </cell>
          <cell r="H37">
            <v>739.15</v>
          </cell>
          <cell r="I37"/>
          <cell r="J37"/>
        </row>
        <row r="38">
          <cell r="A38" t="str">
            <v>003</v>
          </cell>
          <cell r="B38"/>
          <cell r="C38"/>
          <cell r="D38" t="str">
            <v>SUB-TOTAL 03</v>
          </cell>
          <cell r="E38"/>
          <cell r="F38"/>
          <cell r="G38"/>
          <cell r="H38">
            <v>154484.43</v>
          </cell>
          <cell r="I38"/>
          <cell r="J38"/>
        </row>
        <row r="39">
          <cell r="A39">
            <v>4</v>
          </cell>
          <cell r="B39"/>
          <cell r="C39"/>
          <cell r="D39" t="str">
            <v>ADMINISTRAÇÃO LOCAL</v>
          </cell>
          <cell r="E39"/>
          <cell r="F39"/>
          <cell r="G39"/>
          <cell r="H39"/>
          <cell r="I39"/>
          <cell r="J39"/>
        </row>
        <row r="40">
          <cell r="A40" t="str">
            <v>04.01</v>
          </cell>
          <cell r="B40" t="str">
            <v>COMPOSIÇÃO</v>
          </cell>
          <cell r="C40" t="str">
            <v>CPU 01</v>
          </cell>
          <cell r="D40" t="str">
            <v>Administração local ¹</v>
          </cell>
          <cell r="E40" t="str">
            <v>UN</v>
          </cell>
          <cell r="F40">
            <v>1</v>
          </cell>
          <cell r="G40">
            <v>46958.64</v>
          </cell>
          <cell r="H40">
            <v>46958.64</v>
          </cell>
          <cell r="J40"/>
        </row>
        <row r="41">
          <cell r="A41" t="str">
            <v>004</v>
          </cell>
          <cell r="B41"/>
          <cell r="C41"/>
          <cell r="D41" t="str">
            <v>SUB-TOTAL 04</v>
          </cell>
          <cell r="E41"/>
          <cell r="F41"/>
          <cell r="G41"/>
          <cell r="H41">
            <v>46958.64</v>
          </cell>
          <cell r="I41">
            <v>3.0219575578866592E-2</v>
          </cell>
          <cell r="J41"/>
        </row>
        <row r="42">
          <cell r="A42"/>
          <cell r="B42"/>
          <cell r="C42"/>
          <cell r="D42"/>
          <cell r="E42"/>
          <cell r="F42"/>
          <cell r="G42"/>
          <cell r="H42"/>
          <cell r="J42"/>
        </row>
        <row r="43">
          <cell r="A43" t="str">
            <v>TOTAL</v>
          </cell>
          <cell r="B43"/>
          <cell r="C43"/>
          <cell r="D43"/>
          <cell r="E43"/>
          <cell r="F43"/>
          <cell r="G43"/>
          <cell r="H43">
            <v>1553914.6099999999</v>
          </cell>
          <cell r="J43"/>
        </row>
        <row r="44">
          <cell r="A44"/>
          <cell r="B44"/>
          <cell r="C44"/>
          <cell r="D44"/>
          <cell r="E44"/>
          <cell r="F44"/>
          <cell r="G44"/>
          <cell r="H44"/>
          <cell r="J44"/>
        </row>
        <row r="45">
          <cell r="A45" t="str">
            <v>¹ O item ADMINISTRAÇÃO LOCAL será medido proporcionalmente ao avanço da obra.</v>
          </cell>
          <cell r="B45"/>
          <cell r="C45"/>
          <cell r="D45"/>
          <cell r="E45"/>
          <cell r="F45"/>
          <cell r="G45"/>
          <cell r="H45">
            <v>1420793.4400000002</v>
          </cell>
          <cell r="I45"/>
          <cell r="J45"/>
        </row>
        <row r="46">
          <cell r="A46"/>
          <cell r="B46"/>
          <cell r="C46"/>
          <cell r="D46"/>
          <cell r="E46"/>
          <cell r="F46"/>
          <cell r="G46"/>
          <cell r="H46"/>
          <cell r="J46"/>
        </row>
        <row r="47">
          <cell r="A47"/>
          <cell r="B47"/>
          <cell r="C47"/>
          <cell r="D47"/>
          <cell r="E47"/>
          <cell r="F47"/>
          <cell r="G47"/>
          <cell r="H47">
            <v>133121.16999999969</v>
          </cell>
          <cell r="J47"/>
        </row>
        <row r="48">
          <cell r="A48"/>
          <cell r="B48"/>
          <cell r="C48"/>
          <cell r="D48"/>
          <cell r="E48"/>
          <cell r="F48"/>
          <cell r="G48"/>
          <cell r="H48">
            <v>9.3694949773979588E-2</v>
          </cell>
          <cell r="J48"/>
        </row>
        <row r="49">
          <cell r="A49" t="str">
            <v>Alex Nali Ferreira</v>
          </cell>
          <cell r="B49"/>
          <cell r="C49"/>
          <cell r="D49"/>
          <cell r="E49"/>
          <cell r="F49"/>
          <cell r="G49"/>
          <cell r="H49"/>
          <cell r="I49"/>
          <cell r="J49"/>
        </row>
        <row r="50">
          <cell r="A50" t="str">
            <v>Engenheiro Civil PMCC</v>
          </cell>
          <cell r="B50"/>
          <cell r="C50"/>
          <cell r="D50"/>
          <cell r="E50"/>
          <cell r="F50"/>
          <cell r="G50"/>
          <cell r="H50"/>
          <cell r="I50"/>
          <cell r="J50"/>
        </row>
        <row r="51">
          <cell r="A51" t="str">
            <v>CREA-ES 039390/D</v>
          </cell>
          <cell r="B51"/>
          <cell r="C51"/>
          <cell r="D51"/>
          <cell r="E51"/>
          <cell r="F51"/>
          <cell r="G51"/>
          <cell r="H51"/>
          <cell r="I51"/>
          <cell r="J51"/>
        </row>
        <row r="52">
          <cell r="J52"/>
        </row>
        <row r="53">
          <cell r="J53"/>
        </row>
        <row r="54">
          <cell r="J54"/>
        </row>
        <row r="55">
          <cell r="J55"/>
        </row>
        <row r="56">
          <cell r="J56"/>
        </row>
        <row r="57">
          <cell r="J57"/>
        </row>
        <row r="58">
          <cell r="J58"/>
        </row>
        <row r="59">
          <cell r="J59"/>
        </row>
        <row r="60">
          <cell r="J60"/>
        </row>
        <row r="61">
          <cell r="J61"/>
        </row>
        <row r="62">
          <cell r="J62"/>
        </row>
        <row r="63">
          <cell r="J63"/>
        </row>
        <row r="64">
          <cell r="J64"/>
        </row>
        <row r="65">
          <cell r="J65"/>
        </row>
        <row r="66">
          <cell r="J66"/>
        </row>
        <row r="67">
          <cell r="J67"/>
        </row>
        <row r="68">
          <cell r="J68"/>
        </row>
        <row r="69">
          <cell r="J69"/>
        </row>
        <row r="70">
          <cell r="J70"/>
        </row>
        <row r="71">
          <cell r="J71"/>
        </row>
        <row r="72">
          <cell r="J72"/>
        </row>
        <row r="73">
          <cell r="J73"/>
        </row>
        <row r="74">
          <cell r="J74"/>
        </row>
        <row r="75">
          <cell r="J75"/>
        </row>
        <row r="76">
          <cell r="J76"/>
        </row>
        <row r="77">
          <cell r="J77"/>
        </row>
        <row r="78">
          <cell r="J78"/>
        </row>
        <row r="79">
          <cell r="J79"/>
        </row>
        <row r="80">
          <cell r="J80"/>
        </row>
        <row r="81">
          <cell r="J81"/>
        </row>
        <row r="82">
          <cell r="J82"/>
        </row>
        <row r="83">
          <cell r="J83"/>
        </row>
        <row r="84">
          <cell r="J84"/>
        </row>
        <row r="85">
          <cell r="J85"/>
        </row>
        <row r="86">
          <cell r="J86"/>
        </row>
        <row r="87">
          <cell r="J87"/>
        </row>
        <row r="88">
          <cell r="J88"/>
        </row>
        <row r="89">
          <cell r="J89"/>
        </row>
        <row r="90">
          <cell r="J90"/>
        </row>
        <row r="91">
          <cell r="J91"/>
        </row>
        <row r="92">
          <cell r="J92"/>
        </row>
        <row r="93">
          <cell r="J93"/>
        </row>
        <row r="94">
          <cell r="J94"/>
        </row>
        <row r="95">
          <cell r="J95"/>
        </row>
        <row r="96">
          <cell r="J96"/>
        </row>
        <row r="97">
          <cell r="J97"/>
        </row>
        <row r="98">
          <cell r="J98"/>
        </row>
        <row r="99">
          <cell r="J99"/>
        </row>
        <row r="100">
          <cell r="J100"/>
        </row>
        <row r="101">
          <cell r="J101"/>
        </row>
        <row r="102">
          <cell r="J102"/>
        </row>
        <row r="103">
          <cell r="J103"/>
        </row>
        <row r="104">
          <cell r="J104"/>
        </row>
        <row r="105">
          <cell r="J105"/>
        </row>
        <row r="106">
          <cell r="J106"/>
        </row>
        <row r="107">
          <cell r="J107"/>
        </row>
        <row r="108">
          <cell r="J108"/>
        </row>
        <row r="109">
          <cell r="J109"/>
        </row>
        <row r="110">
          <cell r="J110"/>
        </row>
        <row r="111">
          <cell r="J111"/>
        </row>
        <row r="112">
          <cell r="J112"/>
        </row>
        <row r="113">
          <cell r="J113"/>
        </row>
        <row r="114">
          <cell r="J114"/>
        </row>
        <row r="115">
          <cell r="J115"/>
        </row>
        <row r="116">
          <cell r="J116"/>
        </row>
        <row r="117">
          <cell r="J117"/>
        </row>
        <row r="118">
          <cell r="J118"/>
        </row>
        <row r="119">
          <cell r="J119"/>
        </row>
        <row r="120">
          <cell r="J120"/>
        </row>
        <row r="121">
          <cell r="J121"/>
        </row>
        <row r="122">
          <cell r="J122"/>
        </row>
        <row r="123">
          <cell r="J123"/>
        </row>
        <row r="124">
          <cell r="J124"/>
        </row>
        <row r="125">
          <cell r="J125"/>
        </row>
        <row r="126">
          <cell r="J126"/>
        </row>
        <row r="127">
          <cell r="J127"/>
        </row>
        <row r="128">
          <cell r="J128"/>
        </row>
        <row r="129">
          <cell r="J129"/>
        </row>
        <row r="130">
          <cell r="J130"/>
        </row>
        <row r="131">
          <cell r="J131"/>
        </row>
        <row r="132">
          <cell r="J132"/>
        </row>
        <row r="133">
          <cell r="J133"/>
        </row>
        <row r="134">
          <cell r="J134"/>
        </row>
        <row r="135">
          <cell r="J135"/>
        </row>
        <row r="136">
          <cell r="J136"/>
        </row>
        <row r="137">
          <cell r="J137"/>
        </row>
        <row r="138">
          <cell r="J138"/>
        </row>
        <row r="139">
          <cell r="J139"/>
        </row>
        <row r="140">
          <cell r="J140"/>
        </row>
        <row r="141">
          <cell r="J141"/>
        </row>
        <row r="142">
          <cell r="J142"/>
        </row>
        <row r="143">
          <cell r="J143"/>
        </row>
        <row r="144">
          <cell r="J144"/>
        </row>
        <row r="145">
          <cell r="J145"/>
        </row>
        <row r="146">
          <cell r="J146"/>
        </row>
        <row r="147">
          <cell r="J147"/>
        </row>
        <row r="148">
          <cell r="J148"/>
        </row>
        <row r="149">
          <cell r="J149"/>
        </row>
        <row r="150">
          <cell r="J150"/>
        </row>
        <row r="151">
          <cell r="J151"/>
        </row>
        <row r="152">
          <cell r="J152"/>
        </row>
        <row r="153">
          <cell r="J153"/>
        </row>
        <row r="154">
          <cell r="J154"/>
        </row>
        <row r="155">
          <cell r="J155"/>
        </row>
        <row r="156">
          <cell r="J156"/>
        </row>
        <row r="157">
          <cell r="J157"/>
        </row>
        <row r="158">
          <cell r="J158"/>
        </row>
        <row r="159">
          <cell r="J159"/>
        </row>
        <row r="160">
          <cell r="J160"/>
        </row>
        <row r="161">
          <cell r="J161"/>
        </row>
        <row r="162">
          <cell r="J162"/>
        </row>
        <row r="163">
          <cell r="J163"/>
        </row>
        <row r="164">
          <cell r="J164"/>
        </row>
        <row r="165">
          <cell r="J165"/>
        </row>
        <row r="166">
          <cell r="J166"/>
        </row>
        <row r="167">
          <cell r="J167"/>
        </row>
        <row r="168">
          <cell r="J168"/>
        </row>
        <row r="169">
          <cell r="J169"/>
        </row>
        <row r="170">
          <cell r="J170"/>
        </row>
        <row r="171">
          <cell r="J171"/>
        </row>
        <row r="172">
          <cell r="J172"/>
        </row>
        <row r="173">
          <cell r="J173"/>
        </row>
        <row r="174">
          <cell r="J174"/>
        </row>
        <row r="175">
          <cell r="J175"/>
        </row>
        <row r="176">
          <cell r="J176"/>
        </row>
        <row r="177">
          <cell r="J177"/>
        </row>
        <row r="178">
          <cell r="J178"/>
        </row>
        <row r="179">
          <cell r="J179"/>
        </row>
        <row r="180">
          <cell r="J180"/>
        </row>
        <row r="181">
          <cell r="J181"/>
        </row>
        <row r="182">
          <cell r="J182"/>
        </row>
        <row r="183">
          <cell r="J183"/>
        </row>
        <row r="184">
          <cell r="J184"/>
        </row>
        <row r="185">
          <cell r="J185"/>
        </row>
        <row r="186">
          <cell r="J186"/>
        </row>
        <row r="187">
          <cell r="J187"/>
        </row>
        <row r="188">
          <cell r="J188"/>
        </row>
        <row r="189">
          <cell r="J189"/>
        </row>
        <row r="190">
          <cell r="J190"/>
        </row>
        <row r="191">
          <cell r="J191"/>
        </row>
        <row r="192">
          <cell r="J192"/>
        </row>
        <row r="193">
          <cell r="J193"/>
        </row>
        <row r="194">
          <cell r="J194"/>
        </row>
        <row r="195">
          <cell r="J195"/>
        </row>
        <row r="196">
          <cell r="J196"/>
        </row>
        <row r="197">
          <cell r="J197"/>
        </row>
        <row r="198">
          <cell r="J198"/>
        </row>
        <row r="199">
          <cell r="J199"/>
        </row>
        <row r="200">
          <cell r="J200"/>
        </row>
        <row r="201">
          <cell r="J201"/>
        </row>
        <row r="202">
          <cell r="J202"/>
        </row>
        <row r="203">
          <cell r="J203"/>
        </row>
        <row r="204">
          <cell r="J204"/>
        </row>
        <row r="205">
          <cell r="J205"/>
        </row>
        <row r="206">
          <cell r="J206"/>
        </row>
        <row r="207">
          <cell r="J207"/>
        </row>
        <row r="208">
          <cell r="J208"/>
        </row>
        <row r="209">
          <cell r="J209"/>
        </row>
        <row r="210">
          <cell r="J210"/>
        </row>
        <row r="211">
          <cell r="J211"/>
        </row>
        <row r="212">
          <cell r="J212"/>
        </row>
        <row r="213">
          <cell r="J213"/>
        </row>
        <row r="214">
          <cell r="J214"/>
        </row>
        <row r="215">
          <cell r="J215"/>
        </row>
        <row r="216">
          <cell r="J216"/>
        </row>
        <row r="217">
          <cell r="J217"/>
        </row>
        <row r="218">
          <cell r="J218"/>
        </row>
        <row r="219">
          <cell r="J219"/>
        </row>
        <row r="220">
          <cell r="J220"/>
        </row>
        <row r="221">
          <cell r="J221"/>
        </row>
        <row r="222">
          <cell r="J222"/>
        </row>
        <row r="223">
          <cell r="J223"/>
        </row>
        <row r="224">
          <cell r="J224"/>
        </row>
        <row r="225">
          <cell r="J225"/>
        </row>
        <row r="226">
          <cell r="J226"/>
        </row>
        <row r="227">
          <cell r="J227"/>
        </row>
        <row r="228">
          <cell r="J228"/>
        </row>
        <row r="229">
          <cell r="J229"/>
        </row>
        <row r="230">
          <cell r="J230"/>
        </row>
        <row r="231">
          <cell r="J231"/>
        </row>
        <row r="232">
          <cell r="J232"/>
        </row>
        <row r="233">
          <cell r="J233"/>
        </row>
        <row r="234">
          <cell r="J234"/>
        </row>
        <row r="235">
          <cell r="J235"/>
        </row>
        <row r="236">
          <cell r="J236"/>
        </row>
        <row r="237">
          <cell r="J237"/>
        </row>
        <row r="238">
          <cell r="J238"/>
        </row>
        <row r="239">
          <cell r="J239"/>
        </row>
        <row r="240">
          <cell r="J240"/>
        </row>
        <row r="241">
          <cell r="J241"/>
        </row>
        <row r="242">
          <cell r="J242"/>
        </row>
        <row r="243">
          <cell r="J243"/>
        </row>
        <row r="244">
          <cell r="J244"/>
        </row>
        <row r="245">
          <cell r="J245"/>
        </row>
        <row r="246">
          <cell r="J246"/>
        </row>
        <row r="247">
          <cell r="J247"/>
        </row>
        <row r="248">
          <cell r="J248"/>
        </row>
        <row r="249">
          <cell r="J249"/>
        </row>
        <row r="250">
          <cell r="J250"/>
        </row>
        <row r="251">
          <cell r="J251"/>
        </row>
        <row r="252">
          <cell r="J252"/>
        </row>
        <row r="253">
          <cell r="J253"/>
        </row>
        <row r="254">
          <cell r="J254"/>
        </row>
        <row r="255">
          <cell r="J255"/>
        </row>
        <row r="256">
          <cell r="J256"/>
        </row>
        <row r="257">
          <cell r="J257"/>
        </row>
        <row r="258">
          <cell r="J258"/>
        </row>
        <row r="259">
          <cell r="J259"/>
        </row>
        <row r="260">
          <cell r="J260"/>
        </row>
        <row r="261">
          <cell r="J261"/>
        </row>
        <row r="262">
          <cell r="J262"/>
        </row>
        <row r="263">
          <cell r="J263"/>
        </row>
        <row r="264">
          <cell r="J264"/>
        </row>
        <row r="265">
          <cell r="J265"/>
        </row>
        <row r="266">
          <cell r="J266"/>
        </row>
        <row r="267">
          <cell r="J267"/>
        </row>
        <row r="268">
          <cell r="J268"/>
        </row>
        <row r="269">
          <cell r="J269"/>
        </row>
        <row r="270">
          <cell r="J270"/>
        </row>
        <row r="271">
          <cell r="J271"/>
        </row>
        <row r="272">
          <cell r="J272"/>
        </row>
        <row r="273">
          <cell r="J273"/>
        </row>
        <row r="274">
          <cell r="J274"/>
        </row>
        <row r="275">
          <cell r="J275"/>
        </row>
        <row r="276">
          <cell r="J276"/>
        </row>
        <row r="277">
          <cell r="J277"/>
        </row>
        <row r="278">
          <cell r="J278"/>
        </row>
        <row r="279">
          <cell r="J279"/>
        </row>
        <row r="280">
          <cell r="J280"/>
        </row>
        <row r="281">
          <cell r="J281"/>
        </row>
        <row r="282">
          <cell r="J282"/>
        </row>
        <row r="283">
          <cell r="J283"/>
        </row>
        <row r="284">
          <cell r="J284"/>
        </row>
        <row r="285">
          <cell r="J285"/>
        </row>
        <row r="286">
          <cell r="J286"/>
        </row>
        <row r="287">
          <cell r="J287"/>
        </row>
        <row r="288">
          <cell r="J288"/>
        </row>
        <row r="289">
          <cell r="J289"/>
        </row>
        <row r="290">
          <cell r="J290"/>
        </row>
        <row r="291">
          <cell r="J291"/>
        </row>
        <row r="292">
          <cell r="J292"/>
        </row>
        <row r="293">
          <cell r="J293"/>
        </row>
        <row r="294">
          <cell r="J294"/>
        </row>
        <row r="295">
          <cell r="J295"/>
        </row>
        <row r="296">
          <cell r="J296"/>
        </row>
        <row r="297">
          <cell r="J297"/>
        </row>
        <row r="298">
          <cell r="J298"/>
        </row>
        <row r="299">
          <cell r="J299"/>
        </row>
        <row r="300">
          <cell r="J300"/>
        </row>
        <row r="301">
          <cell r="J301"/>
        </row>
        <row r="302">
          <cell r="J302"/>
        </row>
        <row r="303">
          <cell r="J303"/>
        </row>
        <row r="304">
          <cell r="J304"/>
        </row>
        <row r="305">
          <cell r="J305"/>
        </row>
        <row r="306">
          <cell r="J306"/>
        </row>
        <row r="307">
          <cell r="J307"/>
        </row>
        <row r="308">
          <cell r="J308"/>
        </row>
        <row r="309">
          <cell r="J309"/>
        </row>
        <row r="310">
          <cell r="J310"/>
        </row>
        <row r="311">
          <cell r="J311"/>
        </row>
        <row r="312">
          <cell r="J312"/>
        </row>
        <row r="313">
          <cell r="J313"/>
        </row>
        <row r="314">
          <cell r="J314"/>
        </row>
        <row r="315">
          <cell r="J315"/>
        </row>
        <row r="316">
          <cell r="J316"/>
        </row>
        <row r="317">
          <cell r="J317"/>
        </row>
        <row r="318">
          <cell r="J318"/>
        </row>
        <row r="319">
          <cell r="J319"/>
        </row>
        <row r="320">
          <cell r="J320"/>
        </row>
        <row r="321">
          <cell r="J321"/>
        </row>
        <row r="322">
          <cell r="J322"/>
        </row>
        <row r="323">
          <cell r="J323"/>
        </row>
        <row r="324">
          <cell r="J324"/>
        </row>
        <row r="325">
          <cell r="J325"/>
        </row>
        <row r="326">
          <cell r="J326"/>
        </row>
        <row r="327">
          <cell r="J327"/>
        </row>
        <row r="328">
          <cell r="J328"/>
        </row>
        <row r="329">
          <cell r="J329"/>
        </row>
        <row r="330">
          <cell r="J330"/>
        </row>
        <row r="331">
          <cell r="J331"/>
        </row>
        <row r="332">
          <cell r="J332"/>
        </row>
        <row r="333">
          <cell r="J333"/>
        </row>
        <row r="334">
          <cell r="J334"/>
        </row>
        <row r="335">
          <cell r="J335"/>
        </row>
        <row r="336">
          <cell r="J336"/>
        </row>
        <row r="337">
          <cell r="J337"/>
        </row>
        <row r="338">
          <cell r="J338"/>
        </row>
        <row r="339">
          <cell r="J339"/>
        </row>
        <row r="340">
          <cell r="J340"/>
        </row>
        <row r="341">
          <cell r="J341"/>
        </row>
        <row r="342">
          <cell r="J342"/>
        </row>
        <row r="343">
          <cell r="J343"/>
        </row>
        <row r="344">
          <cell r="J344"/>
        </row>
        <row r="345">
          <cell r="J345"/>
        </row>
        <row r="346">
          <cell r="J346"/>
        </row>
        <row r="347">
          <cell r="J347"/>
        </row>
        <row r="348">
          <cell r="J348"/>
        </row>
        <row r="349">
          <cell r="J349"/>
        </row>
        <row r="350">
          <cell r="J350"/>
        </row>
        <row r="351">
          <cell r="J351"/>
        </row>
        <row r="352">
          <cell r="J352"/>
        </row>
        <row r="353">
          <cell r="J353"/>
        </row>
        <row r="354">
          <cell r="J354"/>
        </row>
        <row r="355">
          <cell r="J355"/>
        </row>
        <row r="356">
          <cell r="J356"/>
        </row>
        <row r="357">
          <cell r="J357"/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N45"/>
  <sheetViews>
    <sheetView tabSelected="1" view="pageBreakPreview" zoomScaleNormal="100" zoomScaleSheetLayoutView="100" workbookViewId="0">
      <selection activeCell="D10" sqref="D10"/>
    </sheetView>
  </sheetViews>
  <sheetFormatPr defaultRowHeight="15" x14ac:dyDescent="0.25"/>
  <cols>
    <col min="1" max="1" width="8.28515625" customWidth="1"/>
    <col min="2" max="2" width="7.7109375" customWidth="1"/>
    <col min="3" max="3" width="10" customWidth="1"/>
    <col min="4" max="4" width="71.42578125" style="5" customWidth="1"/>
    <col min="5" max="5" width="7.28515625" customWidth="1"/>
    <col min="6" max="6" width="10.5703125" bestFit="1" customWidth="1"/>
    <col min="7" max="7" width="15.85546875" style="38" bestFit="1" customWidth="1"/>
    <col min="8" max="8" width="15.85546875" bestFit="1" customWidth="1"/>
    <col min="9" max="9" width="16.140625" bestFit="1" customWidth="1"/>
    <col min="10" max="11" width="16.140625" style="38" customWidth="1"/>
    <col min="12" max="12" width="14.42578125" style="48" bestFit="1" customWidth="1"/>
    <col min="13" max="13" width="9.140625" style="44"/>
    <col min="14" max="14" width="22.140625" customWidth="1"/>
  </cols>
  <sheetData>
    <row r="1" spans="1:13" s="6" customFormat="1" ht="20.25" x14ac:dyDescent="0.25">
      <c r="A1" s="90" t="s">
        <v>23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48"/>
      <c r="M1" s="44"/>
    </row>
    <row r="2" spans="1:13" s="6" customFormat="1" ht="58.5" customHeight="1" x14ac:dyDescent="0.25">
      <c r="A2" s="92" t="s">
        <v>26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48"/>
      <c r="M2" s="44"/>
    </row>
    <row r="3" spans="1:13" ht="18.75" x14ac:dyDescent="0.25">
      <c r="A3" s="84" t="s">
        <v>74</v>
      </c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3" x14ac:dyDescent="0.25">
      <c r="A4" s="80"/>
      <c r="B4" s="81"/>
      <c r="C4" s="82"/>
      <c r="D4" s="83"/>
      <c r="E4" s="82"/>
      <c r="F4" s="81"/>
      <c r="G4" s="73"/>
      <c r="H4" s="73"/>
      <c r="I4" s="73"/>
      <c r="J4" s="73"/>
      <c r="K4" s="73"/>
    </row>
    <row r="5" spans="1:13" x14ac:dyDescent="0.25">
      <c r="A5" s="53" t="s">
        <v>24</v>
      </c>
      <c r="B5" s="54"/>
      <c r="C5" s="55" t="s">
        <v>59</v>
      </c>
      <c r="D5" s="55"/>
      <c r="E5" s="55"/>
      <c r="F5" s="55"/>
      <c r="G5" s="55"/>
      <c r="H5" s="55"/>
      <c r="I5" s="74"/>
      <c r="J5" s="74"/>
      <c r="K5" s="74"/>
    </row>
    <row r="6" spans="1:13" x14ac:dyDescent="0.25">
      <c r="A6" s="53" t="s">
        <v>25</v>
      </c>
      <c r="B6" s="54"/>
      <c r="C6" s="55" t="s">
        <v>43</v>
      </c>
      <c r="D6" s="55"/>
      <c r="E6" s="55"/>
      <c r="F6" s="55"/>
      <c r="G6" s="55"/>
      <c r="H6" s="55"/>
      <c r="I6" s="55"/>
      <c r="J6" s="52"/>
      <c r="K6" s="52"/>
    </row>
    <row r="7" spans="1:13" x14ac:dyDescent="0.25">
      <c r="A7" s="53" t="s">
        <v>28</v>
      </c>
      <c r="B7" s="54"/>
      <c r="C7" s="61" t="s">
        <v>27</v>
      </c>
      <c r="D7" s="61"/>
      <c r="E7" s="61"/>
      <c r="F7" s="61"/>
      <c r="G7" s="61"/>
      <c r="H7" s="61"/>
      <c r="I7" s="74"/>
      <c r="J7" s="74"/>
      <c r="K7" s="74"/>
    </row>
    <row r="8" spans="1:13" x14ac:dyDescent="0.25">
      <c r="A8" s="53" t="s">
        <v>29</v>
      </c>
      <c r="B8" s="54"/>
      <c r="C8" s="59" t="s">
        <v>60</v>
      </c>
      <c r="D8" s="59"/>
      <c r="E8" s="59"/>
      <c r="F8" s="59"/>
      <c r="G8" s="59"/>
      <c r="H8" s="59"/>
      <c r="I8" s="73"/>
      <c r="J8" s="73"/>
      <c r="K8" s="73"/>
      <c r="L8" s="77"/>
    </row>
    <row r="9" spans="1:13" x14ac:dyDescent="0.25">
      <c r="A9" s="53" t="s">
        <v>30</v>
      </c>
      <c r="B9" s="54"/>
      <c r="C9" s="72">
        <v>0.25800000000000001</v>
      </c>
      <c r="D9" s="72"/>
      <c r="E9" s="72"/>
      <c r="F9" s="72"/>
      <c r="G9" s="72"/>
      <c r="H9" s="72"/>
      <c r="I9" s="76"/>
      <c r="J9" s="76"/>
      <c r="K9" s="7"/>
      <c r="L9" s="78"/>
    </row>
    <row r="10" spans="1:13" x14ac:dyDescent="0.25">
      <c r="A10" s="53" t="s">
        <v>31</v>
      </c>
      <c r="B10" s="54"/>
      <c r="C10" s="29">
        <v>0.86319999999999997</v>
      </c>
      <c r="D10" s="30" t="s">
        <v>58</v>
      </c>
      <c r="E10" s="30"/>
      <c r="F10" s="30"/>
      <c r="G10" s="32" t="s">
        <v>33</v>
      </c>
      <c r="H10" s="32" t="s">
        <v>33</v>
      </c>
      <c r="I10" s="75">
        <f ca="1">TODAY()</f>
        <v>44930</v>
      </c>
      <c r="J10" s="75"/>
      <c r="K10" s="75"/>
      <c r="L10" s="77"/>
    </row>
    <row r="11" spans="1:13" x14ac:dyDescent="0.25">
      <c r="A11" s="8"/>
      <c r="B11" s="9"/>
      <c r="C11" s="10"/>
      <c r="D11" s="15"/>
      <c r="E11" s="10"/>
      <c r="F11" s="9"/>
      <c r="G11" s="11"/>
      <c r="H11" s="11"/>
      <c r="I11" s="11"/>
      <c r="J11" s="73"/>
      <c r="K11" s="73"/>
    </row>
    <row r="12" spans="1:13" s="19" customFormat="1" x14ac:dyDescent="0.25">
      <c r="A12" s="62" t="s">
        <v>11</v>
      </c>
      <c r="B12" s="64" t="s">
        <v>12</v>
      </c>
      <c r="C12" s="64" t="s">
        <v>13</v>
      </c>
      <c r="D12" s="62" t="s">
        <v>14</v>
      </c>
      <c r="E12" s="65" t="s">
        <v>15</v>
      </c>
      <c r="F12" s="66"/>
      <c r="G12" s="67"/>
      <c r="H12" s="67"/>
      <c r="I12" s="68"/>
      <c r="J12" s="86" t="s">
        <v>75</v>
      </c>
      <c r="K12" s="87"/>
      <c r="L12" s="49"/>
      <c r="M12" s="45"/>
    </row>
    <row r="13" spans="1:13" s="19" customFormat="1" ht="25.5" x14ac:dyDescent="0.25">
      <c r="A13" s="63"/>
      <c r="B13" s="64"/>
      <c r="C13" s="64"/>
      <c r="D13" s="63"/>
      <c r="E13" s="34" t="s">
        <v>16</v>
      </c>
      <c r="F13" s="35" t="s">
        <v>17</v>
      </c>
      <c r="G13" s="36" t="s">
        <v>50</v>
      </c>
      <c r="H13" s="36" t="s">
        <v>51</v>
      </c>
      <c r="I13" s="36" t="s">
        <v>18</v>
      </c>
      <c r="J13" s="79" t="s">
        <v>51</v>
      </c>
      <c r="K13" s="79" t="s">
        <v>18</v>
      </c>
      <c r="L13" s="49"/>
      <c r="M13" s="45"/>
    </row>
    <row r="14" spans="1:13" s="1" customFormat="1" x14ac:dyDescent="0.25">
      <c r="A14" s="12">
        <v>1</v>
      </c>
      <c r="B14" s="2"/>
      <c r="C14" s="3"/>
      <c r="D14" s="16" t="s">
        <v>7</v>
      </c>
      <c r="E14" s="3"/>
      <c r="F14" s="3"/>
      <c r="G14" s="4"/>
      <c r="H14" s="4"/>
      <c r="I14" s="13">
        <f>SUBTOTAL(9,I15:I17)</f>
        <v>39482.740000000005</v>
      </c>
      <c r="J14" s="13"/>
      <c r="K14" s="13">
        <f>SUBTOTAL(9,K15:K17)</f>
        <v>0</v>
      </c>
      <c r="L14" s="48"/>
      <c r="M14" s="44"/>
    </row>
    <row r="15" spans="1:13" s="28" customFormat="1" x14ac:dyDescent="0.25">
      <c r="A15" s="20" t="s">
        <v>20</v>
      </c>
      <c r="B15" s="21" t="s">
        <v>39</v>
      </c>
      <c r="C15" s="39" t="s">
        <v>40</v>
      </c>
      <c r="D15" s="17" t="s">
        <v>38</v>
      </c>
      <c r="E15" s="21" t="s">
        <v>8</v>
      </c>
      <c r="F15" s="23">
        <v>9</v>
      </c>
      <c r="G15" s="24">
        <v>400.13</v>
      </c>
      <c r="H15" s="24">
        <v>503.36354</v>
      </c>
      <c r="I15" s="25">
        <f>ROUND(F15*H15,2)</f>
        <v>4530.2700000000004</v>
      </c>
      <c r="J15" s="89"/>
      <c r="K15" s="25">
        <f>ROUND(J15*F15,2)</f>
        <v>0</v>
      </c>
      <c r="L15" s="50"/>
      <c r="M15" s="46"/>
    </row>
    <row r="16" spans="1:13" s="28" customFormat="1" ht="25.5" x14ac:dyDescent="0.25">
      <c r="A16" s="20" t="s">
        <v>34</v>
      </c>
      <c r="B16" s="21" t="s">
        <v>19</v>
      </c>
      <c r="C16" s="22">
        <v>93584</v>
      </c>
      <c r="D16" s="17" t="s">
        <v>3</v>
      </c>
      <c r="E16" s="21" t="s">
        <v>8</v>
      </c>
      <c r="F16" s="23">
        <v>24</v>
      </c>
      <c r="G16" s="24">
        <v>984.39</v>
      </c>
      <c r="H16" s="24">
        <v>1238.3626199999999</v>
      </c>
      <c r="I16" s="25">
        <f t="shared" ref="I16" si="0">ROUND(F16*H16,2)</f>
        <v>29720.7</v>
      </c>
      <c r="J16" s="89"/>
      <c r="K16" s="25">
        <f t="shared" ref="K16:K34" si="1">ROUND(J16*F16,2)</f>
        <v>0</v>
      </c>
      <c r="L16" s="50"/>
      <c r="M16" s="46"/>
    </row>
    <row r="17" spans="1:14" s="28" customFormat="1" ht="38.25" x14ac:dyDescent="0.25">
      <c r="A17" s="20" t="s">
        <v>35</v>
      </c>
      <c r="B17" s="21" t="s">
        <v>19</v>
      </c>
      <c r="C17" s="22">
        <v>93212</v>
      </c>
      <c r="D17" s="17" t="s">
        <v>2</v>
      </c>
      <c r="E17" s="21" t="s">
        <v>8</v>
      </c>
      <c r="F17" s="23">
        <v>4</v>
      </c>
      <c r="G17" s="24">
        <v>1039.7</v>
      </c>
      <c r="H17" s="24">
        <v>1307.9426000000001</v>
      </c>
      <c r="I17" s="25">
        <f t="shared" ref="I17" si="2">ROUND(F17*H17,2)</f>
        <v>5231.7700000000004</v>
      </c>
      <c r="J17" s="89"/>
      <c r="K17" s="25">
        <f t="shared" si="1"/>
        <v>0</v>
      </c>
      <c r="L17" s="50"/>
      <c r="M17" s="46"/>
    </row>
    <row r="18" spans="1:14" s="1" customFormat="1" ht="25.5" customHeight="1" x14ac:dyDescent="0.25">
      <c r="A18" s="12">
        <v>2</v>
      </c>
      <c r="B18" s="2"/>
      <c r="C18" s="3"/>
      <c r="D18" s="16" t="s">
        <v>10</v>
      </c>
      <c r="E18" s="3"/>
      <c r="F18" s="3"/>
      <c r="G18" s="4"/>
      <c r="H18" s="4"/>
      <c r="I18" s="13">
        <f>SUBTOTAL(9,I19:I27)</f>
        <v>51823.170000000006</v>
      </c>
      <c r="J18" s="13"/>
      <c r="K18" s="13">
        <f>SUBTOTAL(9,K19:K27)</f>
        <v>0</v>
      </c>
      <c r="L18" s="50"/>
      <c r="M18" s="44"/>
    </row>
    <row r="19" spans="1:14" s="28" customFormat="1" ht="49.5" customHeight="1" x14ac:dyDescent="0.25">
      <c r="A19" s="20" t="s">
        <v>46</v>
      </c>
      <c r="B19" s="21" t="s">
        <v>19</v>
      </c>
      <c r="C19" s="40">
        <v>101869</v>
      </c>
      <c r="D19" s="41" t="s">
        <v>44</v>
      </c>
      <c r="E19" s="21" t="s">
        <v>8</v>
      </c>
      <c r="F19" s="23">
        <v>558.82000000000005</v>
      </c>
      <c r="G19" s="24">
        <v>26.32</v>
      </c>
      <c r="H19" s="24">
        <v>33.11056</v>
      </c>
      <c r="I19" s="25">
        <f t="shared" ref="I15:I19" si="3">ROUND(F19*H19,2)</f>
        <v>18502.84</v>
      </c>
      <c r="J19" s="89"/>
      <c r="K19" s="25">
        <f t="shared" si="1"/>
        <v>0</v>
      </c>
      <c r="L19" s="50"/>
      <c r="M19" s="46"/>
    </row>
    <row r="20" spans="1:14" s="28" customFormat="1" ht="25.5" x14ac:dyDescent="0.25">
      <c r="A20" s="20" t="s">
        <v>47</v>
      </c>
      <c r="B20" s="21" t="s">
        <v>19</v>
      </c>
      <c r="C20" s="42">
        <v>92405</v>
      </c>
      <c r="D20" s="17" t="s">
        <v>6</v>
      </c>
      <c r="E20" s="21" t="s">
        <v>8</v>
      </c>
      <c r="F20" s="23">
        <v>80.95</v>
      </c>
      <c r="G20" s="24">
        <v>77.63</v>
      </c>
      <c r="H20" s="24">
        <v>97.658539999999988</v>
      </c>
      <c r="I20" s="25">
        <f t="shared" ref="I20:I25" si="4">ROUND(F20*H20,2)+0.01</f>
        <v>7905.47</v>
      </c>
      <c r="J20" s="89"/>
      <c r="K20" s="25">
        <f t="shared" si="1"/>
        <v>0</v>
      </c>
      <c r="L20" s="50"/>
      <c r="M20" s="46"/>
      <c r="N20" s="43"/>
    </row>
    <row r="21" spans="1:14" s="28" customFormat="1" x14ac:dyDescent="0.25">
      <c r="A21" s="20" t="s">
        <v>48</v>
      </c>
      <c r="B21" s="21" t="s">
        <v>19</v>
      </c>
      <c r="C21" s="42">
        <v>100575</v>
      </c>
      <c r="D21" s="17" t="s">
        <v>22</v>
      </c>
      <c r="E21" s="21" t="s">
        <v>8</v>
      </c>
      <c r="F21" s="23">
        <v>110.95</v>
      </c>
      <c r="G21" s="24">
        <v>0.11</v>
      </c>
      <c r="H21" s="24">
        <v>0.13838</v>
      </c>
      <c r="I21" s="25">
        <f t="shared" si="4"/>
        <v>15.36</v>
      </c>
      <c r="J21" s="89"/>
      <c r="K21" s="25">
        <f t="shared" si="1"/>
        <v>0</v>
      </c>
      <c r="L21" s="50"/>
      <c r="M21" s="46"/>
    </row>
    <row r="22" spans="1:14" s="28" customFormat="1" ht="63" customHeight="1" x14ac:dyDescent="0.25">
      <c r="A22" s="20" t="s">
        <v>49</v>
      </c>
      <c r="B22" s="21" t="s">
        <v>19</v>
      </c>
      <c r="C22" s="42">
        <v>94273</v>
      </c>
      <c r="D22" s="17" t="s">
        <v>4</v>
      </c>
      <c r="E22" s="21" t="s">
        <v>9</v>
      </c>
      <c r="F22" s="23">
        <v>55</v>
      </c>
      <c r="G22" s="24">
        <v>50.4</v>
      </c>
      <c r="H22" s="24">
        <v>63.403199999999998</v>
      </c>
      <c r="I22" s="25">
        <f t="shared" si="4"/>
        <v>3487.19</v>
      </c>
      <c r="J22" s="89"/>
      <c r="K22" s="25">
        <f t="shared" si="1"/>
        <v>0</v>
      </c>
      <c r="L22" s="50"/>
      <c r="M22" s="46"/>
    </row>
    <row r="23" spans="1:14" s="28" customFormat="1" ht="63" customHeight="1" x14ac:dyDescent="0.25">
      <c r="A23" s="20" t="s">
        <v>61</v>
      </c>
      <c r="B23" s="21" t="s">
        <v>19</v>
      </c>
      <c r="C23" s="42">
        <v>87622</v>
      </c>
      <c r="D23" s="17" t="s">
        <v>62</v>
      </c>
      <c r="E23" s="21" t="s">
        <v>8</v>
      </c>
      <c r="F23" s="23">
        <v>138.54</v>
      </c>
      <c r="G23" s="24">
        <v>28.01</v>
      </c>
      <c r="H23" s="24">
        <v>35.236580000000004</v>
      </c>
      <c r="I23" s="25">
        <f t="shared" si="4"/>
        <v>4881.6900000000005</v>
      </c>
      <c r="J23" s="89"/>
      <c r="K23" s="25">
        <f t="shared" si="1"/>
        <v>0</v>
      </c>
      <c r="L23" s="50"/>
      <c r="M23" s="46"/>
    </row>
    <row r="24" spans="1:14" s="28" customFormat="1" x14ac:dyDescent="0.25">
      <c r="A24" s="20" t="s">
        <v>63</v>
      </c>
      <c r="B24" s="21" t="s">
        <v>65</v>
      </c>
      <c r="C24" s="42">
        <v>10201</v>
      </c>
      <c r="D24" s="17" t="s">
        <v>66</v>
      </c>
      <c r="E24" s="21" t="s">
        <v>8</v>
      </c>
      <c r="F24" s="23">
        <v>97.32</v>
      </c>
      <c r="G24" s="24">
        <v>23.38</v>
      </c>
      <c r="H24" s="24">
        <v>29.412039999999998</v>
      </c>
      <c r="I24" s="25">
        <f t="shared" si="4"/>
        <v>2862.3900000000003</v>
      </c>
      <c r="J24" s="89"/>
      <c r="K24" s="25">
        <f t="shared" si="1"/>
        <v>0</v>
      </c>
      <c r="L24" s="50"/>
      <c r="M24" s="46"/>
    </row>
    <row r="25" spans="1:14" s="28" customFormat="1" ht="38.25" x14ac:dyDescent="0.25">
      <c r="A25" s="20" t="s">
        <v>67</v>
      </c>
      <c r="B25" s="21" t="s">
        <v>19</v>
      </c>
      <c r="C25" s="42">
        <v>94991</v>
      </c>
      <c r="D25" s="17" t="s">
        <v>64</v>
      </c>
      <c r="E25" s="21" t="s">
        <v>52</v>
      </c>
      <c r="F25" s="23">
        <v>5.84</v>
      </c>
      <c r="G25" s="24">
        <v>690.43</v>
      </c>
      <c r="H25" s="24">
        <v>868.56093999999996</v>
      </c>
      <c r="I25" s="25">
        <f t="shared" si="4"/>
        <v>5072.41</v>
      </c>
      <c r="J25" s="89"/>
      <c r="K25" s="25">
        <f t="shared" si="1"/>
        <v>0</v>
      </c>
      <c r="L25" s="50"/>
      <c r="M25" s="46"/>
    </row>
    <row r="26" spans="1:14" s="28" customFormat="1" ht="25.5" x14ac:dyDescent="0.25">
      <c r="A26" s="20" t="s">
        <v>68</v>
      </c>
      <c r="B26" s="21" t="s">
        <v>19</v>
      </c>
      <c r="C26" s="42">
        <v>96624</v>
      </c>
      <c r="D26" s="17" t="s">
        <v>73</v>
      </c>
      <c r="E26" s="21" t="s">
        <v>52</v>
      </c>
      <c r="F26" s="23">
        <v>5.84</v>
      </c>
      <c r="G26" s="24">
        <v>158.88</v>
      </c>
      <c r="H26" s="24">
        <v>199.87103999999999</v>
      </c>
      <c r="I26" s="25">
        <f t="shared" ref="I26" si="5">ROUND(F26*H26,2)+0.01</f>
        <v>1167.26</v>
      </c>
      <c r="J26" s="89"/>
      <c r="K26" s="25">
        <f t="shared" si="1"/>
        <v>0</v>
      </c>
      <c r="L26" s="50"/>
      <c r="M26" s="46"/>
    </row>
    <row r="27" spans="1:14" s="28" customFormat="1" ht="51" x14ac:dyDescent="0.25">
      <c r="A27" s="20" t="s">
        <v>72</v>
      </c>
      <c r="B27" s="21" t="s">
        <v>19</v>
      </c>
      <c r="C27" s="42">
        <v>94273</v>
      </c>
      <c r="D27" s="17" t="s">
        <v>69</v>
      </c>
      <c r="E27" s="21" t="s">
        <v>9</v>
      </c>
      <c r="F27" s="23">
        <v>125</v>
      </c>
      <c r="G27" s="24">
        <v>50.42</v>
      </c>
      <c r="H27" s="24">
        <v>63.428360000000005</v>
      </c>
      <c r="I27" s="25">
        <f t="shared" ref="I27" si="6">ROUND(F27*H27,2)+0.01</f>
        <v>7928.56</v>
      </c>
      <c r="J27" s="89"/>
      <c r="K27" s="25">
        <f t="shared" si="1"/>
        <v>0</v>
      </c>
      <c r="L27" s="50"/>
      <c r="M27" s="46"/>
    </row>
    <row r="28" spans="1:14" s="27" customFormat="1" x14ac:dyDescent="0.25">
      <c r="A28" s="12">
        <v>3</v>
      </c>
      <c r="B28" s="2"/>
      <c r="C28" s="3"/>
      <c r="D28" s="16" t="s">
        <v>41</v>
      </c>
      <c r="E28" s="3"/>
      <c r="F28" s="3"/>
      <c r="G28" s="4"/>
      <c r="H28" s="4"/>
      <c r="I28" s="13">
        <f>SUBTOTAL(9,I29:I34)</f>
        <v>25603.7</v>
      </c>
      <c r="J28" s="13"/>
      <c r="K28" s="13">
        <f>SUBTOTAL(9,K29:K34)</f>
        <v>0</v>
      </c>
      <c r="L28" s="50"/>
      <c r="M28" s="44"/>
    </row>
    <row r="29" spans="1:14" s="28" customFormat="1" ht="63.75" x14ac:dyDescent="0.25">
      <c r="A29" s="20" t="s">
        <v>54</v>
      </c>
      <c r="B29" s="21" t="s">
        <v>19</v>
      </c>
      <c r="C29" s="22">
        <v>90106</v>
      </c>
      <c r="D29" s="17" t="s">
        <v>32</v>
      </c>
      <c r="E29" s="21" t="s">
        <v>52</v>
      </c>
      <c r="F29" s="23">
        <v>164.18</v>
      </c>
      <c r="G29" s="24">
        <v>7.13</v>
      </c>
      <c r="H29" s="24">
        <v>8.9695400000000003</v>
      </c>
      <c r="I29" s="25">
        <f t="shared" ref="I29:I30" si="7">ROUND(F29*H29,2)</f>
        <v>1472.62</v>
      </c>
      <c r="J29" s="89"/>
      <c r="K29" s="25">
        <f t="shared" si="1"/>
        <v>0</v>
      </c>
      <c r="L29" s="50"/>
      <c r="M29" s="47"/>
    </row>
    <row r="30" spans="1:14" s="28" customFormat="1" ht="32.25" customHeight="1" x14ac:dyDescent="0.25">
      <c r="A30" s="20" t="s">
        <v>55</v>
      </c>
      <c r="B30" s="21" t="s">
        <v>19</v>
      </c>
      <c r="C30" s="22">
        <v>93382</v>
      </c>
      <c r="D30" s="17" t="s">
        <v>5</v>
      </c>
      <c r="E30" s="21" t="s">
        <v>52</v>
      </c>
      <c r="F30" s="23">
        <v>152.09</v>
      </c>
      <c r="G30" s="24">
        <v>29.77</v>
      </c>
      <c r="H30" s="24">
        <v>37.450659999999999</v>
      </c>
      <c r="I30" s="25">
        <f t="shared" si="7"/>
        <v>5695.87</v>
      </c>
      <c r="J30" s="89"/>
      <c r="K30" s="25">
        <f t="shared" si="1"/>
        <v>0</v>
      </c>
      <c r="L30" s="50"/>
      <c r="M30" s="46"/>
    </row>
    <row r="31" spans="1:14" s="28" customFormat="1" ht="51" x14ac:dyDescent="0.25">
      <c r="A31" s="20" t="s">
        <v>56</v>
      </c>
      <c r="B31" s="21" t="s">
        <v>19</v>
      </c>
      <c r="C31" s="22">
        <v>95567</v>
      </c>
      <c r="D31" s="17" t="s">
        <v>0</v>
      </c>
      <c r="E31" s="21" t="s">
        <v>9</v>
      </c>
      <c r="F31" s="23">
        <v>26</v>
      </c>
      <c r="G31" s="24">
        <v>99.58</v>
      </c>
      <c r="H31" s="24">
        <v>125.27164</v>
      </c>
      <c r="I31" s="25">
        <f t="shared" ref="I31" si="8">ROUND(F31*H31,2)</f>
        <v>3257.06</v>
      </c>
      <c r="J31" s="89"/>
      <c r="K31" s="25">
        <f t="shared" si="1"/>
        <v>0</v>
      </c>
      <c r="L31" s="50"/>
      <c r="M31" s="46"/>
    </row>
    <row r="32" spans="1:14" s="28" customFormat="1" ht="51" x14ac:dyDescent="0.25">
      <c r="A32" s="20" t="s">
        <v>45</v>
      </c>
      <c r="B32" s="21" t="s">
        <v>19</v>
      </c>
      <c r="C32" s="22">
        <v>95568</v>
      </c>
      <c r="D32" s="17" t="s">
        <v>1</v>
      </c>
      <c r="E32" s="21" t="s">
        <v>9</v>
      </c>
      <c r="F32" s="23">
        <v>60</v>
      </c>
      <c r="G32" s="24">
        <v>121.69</v>
      </c>
      <c r="H32" s="24">
        <v>153.08601999999999</v>
      </c>
      <c r="I32" s="25">
        <f t="shared" ref="I32" si="9">ROUND(F32*H32,2)</f>
        <v>9185.16</v>
      </c>
      <c r="J32" s="89"/>
      <c r="K32" s="25">
        <f t="shared" si="1"/>
        <v>0</v>
      </c>
      <c r="L32" s="50"/>
      <c r="M32" s="46"/>
    </row>
    <row r="33" spans="1:13" s="28" customFormat="1" ht="38.25" x14ac:dyDescent="0.25">
      <c r="A33" s="20" t="s">
        <v>36</v>
      </c>
      <c r="B33" s="21" t="s">
        <v>19</v>
      </c>
      <c r="C33" s="22">
        <v>99270</v>
      </c>
      <c r="D33" s="41" t="s">
        <v>57</v>
      </c>
      <c r="E33" s="21" t="s">
        <v>53</v>
      </c>
      <c r="F33" s="23">
        <v>2</v>
      </c>
      <c r="G33" s="24">
        <v>571.24</v>
      </c>
      <c r="H33" s="24">
        <v>718.61991999999998</v>
      </c>
      <c r="I33" s="25">
        <f t="shared" ref="I33:I34" si="10">ROUND(F33*H33,2)</f>
        <v>1437.24</v>
      </c>
      <c r="J33" s="89"/>
      <c r="K33" s="25">
        <f t="shared" si="1"/>
        <v>0</v>
      </c>
      <c r="L33" s="50"/>
      <c r="M33" s="46"/>
    </row>
    <row r="34" spans="1:13" s="28" customFormat="1" ht="25.5" x14ac:dyDescent="0.25">
      <c r="A34" s="20" t="s">
        <v>37</v>
      </c>
      <c r="B34" s="21" t="s">
        <v>70</v>
      </c>
      <c r="C34" s="22">
        <v>40559</v>
      </c>
      <c r="D34" s="17" t="s">
        <v>71</v>
      </c>
      <c r="E34" s="21" t="s">
        <v>53</v>
      </c>
      <c r="F34" s="23">
        <v>6</v>
      </c>
      <c r="G34" s="24">
        <v>603.57000000000005</v>
      </c>
      <c r="H34" s="24">
        <v>759.29106000000002</v>
      </c>
      <c r="I34" s="25">
        <f t="shared" si="10"/>
        <v>4555.75</v>
      </c>
      <c r="J34" s="89"/>
      <c r="K34" s="25">
        <f t="shared" si="1"/>
        <v>0</v>
      </c>
      <c r="L34" s="50"/>
      <c r="M34" s="46"/>
    </row>
    <row r="35" spans="1:13" x14ac:dyDescent="0.25">
      <c r="A35" s="69" t="s">
        <v>21</v>
      </c>
      <c r="B35" s="70"/>
      <c r="C35" s="70"/>
      <c r="D35" s="70"/>
      <c r="E35" s="70"/>
      <c r="F35" s="70"/>
      <c r="G35" s="70"/>
      <c r="H35" s="71"/>
      <c r="I35" s="14">
        <f>SUBTOTAL(9,I14:I34)</f>
        <v>116909.61</v>
      </c>
      <c r="J35" s="14"/>
      <c r="K35" s="14">
        <f>SUBTOTAL(9,K14:K34)</f>
        <v>0</v>
      </c>
      <c r="L35" s="51"/>
    </row>
    <row r="36" spans="1:13" ht="67.5" customHeight="1" x14ac:dyDescent="0.25">
      <c r="A36" s="88" t="s">
        <v>42</v>
      </c>
      <c r="B36" s="88"/>
      <c r="C36" s="88"/>
      <c r="D36" s="88"/>
      <c r="E36" s="88"/>
      <c r="F36" s="88"/>
      <c r="G36" s="88"/>
      <c r="H36" s="88"/>
      <c r="I36" s="88"/>
      <c r="J36" s="88"/>
      <c r="K36" s="88"/>
    </row>
    <row r="37" spans="1:13" x14ac:dyDescent="0.25">
      <c r="G37" s="37"/>
      <c r="H37" s="37"/>
    </row>
    <row r="38" spans="1:13" x14ac:dyDescent="0.25">
      <c r="G38" s="18"/>
      <c r="H38" s="18"/>
      <c r="I38" s="18"/>
      <c r="J38" s="18"/>
      <c r="K38" s="18"/>
    </row>
    <row r="39" spans="1:13" x14ac:dyDescent="0.25">
      <c r="D39" s="31"/>
      <c r="E39" s="58"/>
      <c r="F39" s="60"/>
      <c r="G39" s="18"/>
      <c r="H39" s="18"/>
      <c r="I39" s="18"/>
      <c r="J39" s="18"/>
      <c r="K39" s="18"/>
    </row>
    <row r="40" spans="1:13" x14ac:dyDescent="0.25">
      <c r="D40" s="31"/>
      <c r="E40" s="58"/>
      <c r="F40" s="60"/>
      <c r="I40" s="33"/>
      <c r="J40" s="33"/>
      <c r="K40" s="33"/>
    </row>
    <row r="41" spans="1:13" x14ac:dyDescent="0.25">
      <c r="D41" s="31"/>
      <c r="E41" s="58"/>
      <c r="F41" s="58"/>
      <c r="I41" s="33"/>
      <c r="J41" s="33"/>
      <c r="K41" s="33"/>
    </row>
    <row r="42" spans="1:13" x14ac:dyDescent="0.25">
      <c r="D42" s="31"/>
      <c r="E42" s="56"/>
      <c r="F42" s="56"/>
    </row>
    <row r="43" spans="1:13" x14ac:dyDescent="0.25">
      <c r="D43" s="31"/>
      <c r="E43" s="57"/>
      <c r="F43" s="57"/>
    </row>
    <row r="45" spans="1:13" x14ac:dyDescent="0.25">
      <c r="F45" s="26"/>
    </row>
  </sheetData>
  <sheetProtection algorithmName="SHA-512" hashValue="H3G45oyO/8oO6wBq4hohFj0radBH6dmqS80Qr2vXT3sSMp4MlHNukvzzGKIH6XewMxPphIL0OXgbT5IDpcvSLg==" saltValue="Lywc3Z1cKWLqnSVC5ZB0pA==" spinCount="100000" sheet="1" objects="1" scenarios="1"/>
  <mergeCells count="27">
    <mergeCell ref="A1:K1"/>
    <mergeCell ref="A2:K2"/>
    <mergeCell ref="A3:K3"/>
    <mergeCell ref="J12:K12"/>
    <mergeCell ref="A36:K36"/>
    <mergeCell ref="A6:B6"/>
    <mergeCell ref="C6:I6"/>
    <mergeCell ref="A7:B7"/>
    <mergeCell ref="C7:H7"/>
    <mergeCell ref="A12:A13"/>
    <mergeCell ref="B12:B13"/>
    <mergeCell ref="C12:C13"/>
    <mergeCell ref="D12:D13"/>
    <mergeCell ref="E12:I12"/>
    <mergeCell ref="A35:H35"/>
    <mergeCell ref="A8:B8"/>
    <mergeCell ref="C9:H9"/>
    <mergeCell ref="A10:B10"/>
    <mergeCell ref="A5:B5"/>
    <mergeCell ref="C5:H5"/>
    <mergeCell ref="E42:F42"/>
    <mergeCell ref="E43:F43"/>
    <mergeCell ref="E41:F41"/>
    <mergeCell ref="C8:H8"/>
    <mergeCell ref="A9:B9"/>
    <mergeCell ref="E39:F39"/>
    <mergeCell ref="E40:F40"/>
  </mergeCells>
  <phoneticPr fontId="33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4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2022-11-30T11:09:03Z</cp:lastPrinted>
  <dcterms:created xsi:type="dcterms:W3CDTF">2019-09-19T17:21:08Z</dcterms:created>
  <dcterms:modified xsi:type="dcterms:W3CDTF">2023-01-04T12:46:49Z</dcterms:modified>
</cp:coreProperties>
</file>