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ileserver\Planejamento\ENGENHARIA\#01 PROJETOS EM ANDAMENTO\RECUPERAÇÃO DAS PAVIMENTAÇÕES E VIAS URBANAS - PEDRO RIGO\#LICITAÇÃO\"/>
    </mc:Choice>
  </mc:AlternateContent>
  <bookViews>
    <workbookView xWindow="0" yWindow="0" windowWidth="20400" windowHeight="7455" tabRatio="809" firstSheet="1" activeTab="1"/>
  </bookViews>
  <sheets>
    <sheet name="SINAPIinsu" sheetId="34" state="hidden" r:id="rId1"/>
    <sheet name="ORÇAMENTO" sheetId="11" r:id="rId2"/>
    <sheet name="BDI" sheetId="25" state="hidden" r:id="rId3"/>
    <sheet name="CPU 03" sheetId="16" state="hidden" r:id="rId4"/>
    <sheet name="CPU 04" sheetId="17" state="hidden" r:id="rId5"/>
    <sheet name="CPU 05" sheetId="18" state="hidden" r:id="rId6"/>
    <sheet name="CPU 11" sheetId="35" state="hidden" r:id="rId7"/>
    <sheet name="CPU 09" sheetId="31" state="hidden" r:id="rId8"/>
    <sheet name="CPU 10" sheetId="32" state="hidden" r:id="rId9"/>
  </sheets>
  <externalReferences>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Fill" hidden="1">#REF!</definedName>
    <definedName name="_Key1" hidden="1">#REF!</definedName>
    <definedName name="_Key2" hidden="1">#REF!</definedName>
    <definedName name="_Order1" hidden="1">255</definedName>
    <definedName name="_Order2" hidden="1">0</definedName>
    <definedName name="_Sort" hidden="1">#REF!</definedName>
    <definedName name="AccessDatabase" hidden="1">"C:\Controle\DER\R. Mato Grosso\ct_matMAT GR0898.mdb"</definedName>
    <definedName name="ACRE" hidden="1">#REF!</definedName>
    <definedName name="ademir" hidden="1">{#N/A,#N/A,FALSE,"Cronograma";#N/A,#N/A,FALSE,"Cronogr. 2"}</definedName>
    <definedName name="_xlnm.Print_Area" localSheetId="2">BDI!$B$2:$E$56</definedName>
    <definedName name="_xlnm.Print_Area" localSheetId="3">'CPU 03'!$B$3:$H$21</definedName>
    <definedName name="_xlnm.Print_Area" localSheetId="4">'CPU 04'!$B$2:$I$12</definedName>
    <definedName name="_xlnm.Print_Area" localSheetId="5">'CPU 05'!$B$2:$I$11</definedName>
    <definedName name="_xlnm.Print_Area" localSheetId="7">'CPU 09'!$B$2:$I$11</definedName>
    <definedName name="_xlnm.Print_Area" localSheetId="8">'CPU 10'!$A$1:$I$15</definedName>
    <definedName name="_xlnm.Print_Area" localSheetId="6">'CPU 11'!$A$1:$I$14</definedName>
    <definedName name="_xlnm.Print_Area" localSheetId="1">ORÇAMENTO!$A$1:$K$46</definedName>
    <definedName name="bosta" hidden="1">{#N/A,#N/A,FALSE,"Cronograma";#N/A,#N/A,FALSE,"Cronogr. 2"}</definedName>
    <definedName name="CA´L" hidden="1">{#N/A,#N/A,FALSE,"Cronograma";#N/A,#N/A,FALSE,"Cronogr. 2"}</definedName>
    <definedName name="CARIMBO">INDEX(#REF!,MATCH([1]ORÇAMENTO!#REF!,#REF!,0))</definedName>
    <definedName name="concorrentes" hidden="1">{#N/A,#N/A,FALSE,"Cronograma";#N/A,#N/A,FALSE,"Cronogr. 2"}</definedName>
    <definedName name="CONS.ASF.">[2]TERRAPLENAGEM!#REF!</definedName>
    <definedName name="CONSERVAÇÃO">[2]TERRAPLENAGEM!#REF!</definedName>
    <definedName name="DER">#REF!</definedName>
    <definedName name="DRENAGEM">[2]TERRAPLENAGEM!#REF!</definedName>
    <definedName name="edir">[2]TERRAPLENAGEM!#REF!</definedName>
    <definedName name="EQUIPAMENTOS">[2]TERRAPLENAGEM!#REF!</definedName>
    <definedName name="extred100">[3]MEMORIAL!#REF!</definedName>
    <definedName name="FEV00">[4]Consultoria!#REF!</definedName>
    <definedName name="HORAMÁQUINA">[2]TERRAPLENAGEM!#REF!</definedName>
    <definedName name="Imprimir_títulos_IM">#N/A</definedName>
    <definedName name="INDICE">#REF!</definedName>
    <definedName name="insumo">#REF!</definedName>
    <definedName name="insumos">#REF!</definedName>
    <definedName name="IOPES">#REF!</definedName>
    <definedName name="JAN00">[4]Consultoria!#REF!</definedName>
    <definedName name="jun00">[4]Consultoria!#REF!</definedName>
    <definedName name="mai00">[4]Consultoria!#REF!</definedName>
    <definedName name="MAR00">[4]Consultoria!#REF!</definedName>
    <definedName name="MATERIAIS">[2]TERRAPLENAGEM!#REF!</definedName>
    <definedName name="MCOD02.020.0010">[5]MEMORIAL!#REF!</definedName>
    <definedName name="MCOD02.020.0010_1">[6]MEMORIAL!#REF!</definedName>
    <definedName name="MCOD02.020.0070">[5]MEMORIAL!#REF!</definedName>
    <definedName name="MCOD02.020.0070_1">[6]MEMORIAL!#REF!</definedName>
    <definedName name="MCOD02.030.0090">[5]MEMORIAL!#REF!</definedName>
    <definedName name="MCOD02.030.0090_1">[6]MEMORIAL!#REF!</definedName>
    <definedName name="MCOD02.030.0100">[5]MEMORIAL!#REF!</definedName>
    <definedName name="MCOD02.030.0100_1">[6]MEMORIAL!#REF!</definedName>
    <definedName name="MCOD02.040.0200">[5]MEMORIAL!#REF!</definedName>
    <definedName name="MCOD02.040.0200_1">[6]MEMORIAL!#REF!</definedName>
    <definedName name="MCOD02.040.0280">[5]MEMORIAL!#REF!</definedName>
    <definedName name="MCOD02.040.0280_1">[6]MEMORIAL!#REF!</definedName>
    <definedName name="MCOD02.040.0921">[5]MEMORIAL!#REF!</definedName>
    <definedName name="MCOD02.040.0921_1">[6]MEMORIAL!#REF!</definedName>
    <definedName name="MCOD02.040.1055">[5]MEMORIAL!#REF!</definedName>
    <definedName name="MCOD02.040.1055_1">[6]MEMORIAL!#REF!</definedName>
    <definedName name="MCOD02.040.1060">[5]MEMORIAL!#REF!</definedName>
    <definedName name="MCOD02.040.1060_1">[6]MEMORIAL!#REF!</definedName>
    <definedName name="MCOD02.040.3790">[5]MEMORIAL!#REF!</definedName>
    <definedName name="MCOD02.040.3790_1">[6]MEMORIAL!#REF!</definedName>
    <definedName name="MCOD02.040.3800">[5]MEMORIAL!#REF!</definedName>
    <definedName name="MCOD02.040.3800_1">[6]MEMORIAL!#REF!</definedName>
    <definedName name="MCOD02.040.3810">[5]MEMORIAL!#REF!</definedName>
    <definedName name="MCOD02.040.3810_1">[6]MEMORIAL!#REF!</definedName>
    <definedName name="MCOD02.040.4510">[5]MEMORIAL!#REF!</definedName>
    <definedName name="MCOD02.040.4510_1">[6]MEMORIAL!#REF!</definedName>
    <definedName name="MCOD02.040.4520">[5]MEMORIAL!#REF!</definedName>
    <definedName name="MCOD02.040.4520_1">[6]MEMORIAL!#REF!</definedName>
    <definedName name="MCOD02.040.4550">[5]MEMORIAL!#REF!</definedName>
    <definedName name="MCOD02.040.4550_1">[6]MEMORIAL!#REF!</definedName>
    <definedName name="MCOD02.040.4620">[5]MEMORIAL!#REF!</definedName>
    <definedName name="MCOD02.040.4620_1">[6]MEMORIAL!#REF!</definedName>
    <definedName name="MCOD02.040.4630">[5]MEMORIAL!#REF!</definedName>
    <definedName name="MCOD02.040.4630_1">[6]MEMORIAL!#REF!</definedName>
    <definedName name="MCOD02.040.4636">[5]MEMORIAL!#REF!</definedName>
    <definedName name="MCOD02.040.4636_1">[6]MEMORIAL!#REF!</definedName>
    <definedName name="MCOD02.040.4690">[5]MEMORIAL!#REF!</definedName>
    <definedName name="MCOD02.040.4690_1">[6]MEMORIAL!#REF!</definedName>
    <definedName name="MCOD02.040.7402">[5]MEMORIAL!#REF!</definedName>
    <definedName name="MCOD02.040.7402_1">[6]MEMORIAL!#REF!</definedName>
    <definedName name="MCOD02.040.9800">[5]MEMORIAL!#REF!</definedName>
    <definedName name="MCOD02.040.9800_1">[6]MEMORIAL!#REF!</definedName>
    <definedName name="MCOD02.040.9802">[5]MEMORIAL!#REF!</definedName>
    <definedName name="MCOD02.040.9802_1">[6]MEMORIAL!#REF!</definedName>
    <definedName name="MCOD02.040.9804">[5]MEMORIAL!#REF!</definedName>
    <definedName name="MCOD02.040.9804_1">[6]MEMORIAL!#REF!</definedName>
    <definedName name="MCOD02.110.0014">[5]MEMORIAL!#REF!</definedName>
    <definedName name="MCOD02.110.0014_1">[6]MEMORIAL!#REF!</definedName>
    <definedName name="MCOD02.110.0054">[5]MEMORIAL!#REF!</definedName>
    <definedName name="MCOD02.110.0054_1">[6]MEMORIAL!#REF!</definedName>
    <definedName name="MCOD02.110.0066">[5]MEMORIAL!#REF!</definedName>
    <definedName name="MCOD02.110.0066_1">[6]MEMORIAL!#REF!</definedName>
    <definedName name="MCOD02.110.0094">[5]MEMORIAL!#REF!</definedName>
    <definedName name="MCOD02.110.0094_1">[6]MEMORIAL!#REF!</definedName>
    <definedName name="MCOD02.110.0106">[5]MEMORIAL!#REF!</definedName>
    <definedName name="MCOD02.110.0106_1">[6]MEMORIAL!#REF!</definedName>
    <definedName name="MCOD02.110.0110">[5]MEMORIAL!#REF!</definedName>
    <definedName name="MCOD02.110.0110_1">[6]MEMORIAL!#REF!</definedName>
    <definedName name="MCOD02.110.0134">[5]MEMORIAL!#REF!</definedName>
    <definedName name="MCOD02.110.0134_1">[6]MEMORIAL!#REF!</definedName>
    <definedName name="MCOD02.110.0146">[5]MEMORIAL!#REF!</definedName>
    <definedName name="MCOD02.110.0146_1">[6]MEMORIAL!#REF!</definedName>
    <definedName name="MCOD02.110.0150">[5]MEMORIAL!#REF!</definedName>
    <definedName name="MCOD02.110.0150_1">[6]MEMORIAL!#REF!</definedName>
    <definedName name="MCOD02.110.0610">[5]MEMORIAL!#REF!</definedName>
    <definedName name="MCOD02.110.0610_1">[6]MEMORIAL!#REF!</definedName>
    <definedName name="MCOD02.110.0620">[5]MEMORIAL!#REF!</definedName>
    <definedName name="MCOD02.110.0620_1">[6]MEMORIAL!#REF!</definedName>
    <definedName name="MCOD02.110.0734">[5]MEMORIAL!#REF!</definedName>
    <definedName name="MCOD02.110.0734_1">[6]MEMORIAL!#REF!</definedName>
    <definedName name="MCOD02.110.0738">[5]MEMORIAL!#REF!</definedName>
    <definedName name="MCOD02.110.0738_1">[6]MEMORIAL!#REF!</definedName>
    <definedName name="MCOD02.110.0750">[5]MEMORIAL!#REF!</definedName>
    <definedName name="MCOD02.110.0750_1">[6]MEMORIAL!#REF!</definedName>
    <definedName name="MCOD02.110.1014">[5]MEMORIAL!#REF!</definedName>
    <definedName name="MCOD02.110.1014_1">[6]MEMORIAL!#REF!</definedName>
    <definedName name="MCOD02.110.1020">[5]MEMORIAL!#REF!</definedName>
    <definedName name="MCOD02.110.1020_1">[6]MEMORIAL!#REF!</definedName>
    <definedName name="MCOD02.110.1164">[5]MEMORIAL!#REF!</definedName>
    <definedName name="MCOD02.110.1164_1">[6]MEMORIAL!#REF!</definedName>
    <definedName name="MCOD02.110.1166">[5]MEMORIAL!#REF!</definedName>
    <definedName name="MCOD02.110.1166_1">[6]MEMORIAL!#REF!</definedName>
    <definedName name="MCOD02.110.1420">[5]MEMORIAL!#REF!</definedName>
    <definedName name="MCOD02.110.1420_1">[6]MEMORIAL!#REF!</definedName>
    <definedName name="MCOD02.110.1426">[5]MEMORIAL!#REF!</definedName>
    <definedName name="MCOD02.110.1426_1">[6]MEMORIAL!#REF!</definedName>
    <definedName name="MCOD02.110.1654">[5]MEMORIAL!#REF!</definedName>
    <definedName name="MCOD02.110.1654_1">[6]MEMORIAL!#REF!</definedName>
    <definedName name="MCOD02.110.1880">[5]MEMORIAL!#REF!</definedName>
    <definedName name="MCOD02.110.1880_1">[6]MEMORIAL!#REF!</definedName>
    <definedName name="MCOD02.110.1974">[5]MEMORIAL!#REF!</definedName>
    <definedName name="MCOD02.110.1974_1">[6]MEMORIAL!#REF!</definedName>
    <definedName name="MCOD02.110.1996">[5]MEMORIAL!#REF!</definedName>
    <definedName name="MCOD02.110.1996_1">[6]MEMORIAL!#REF!</definedName>
    <definedName name="MCOD02.110.2012">[5]MEMORIAL!#REF!</definedName>
    <definedName name="MCOD02.110.2012_1">[6]MEMORIAL!#REF!</definedName>
    <definedName name="MCOD02.110.2016">[5]MEMORIAL!#REF!</definedName>
    <definedName name="MCOD02.110.2016_1">[6]MEMORIAL!#REF!</definedName>
    <definedName name="MCOD02.110.2024">[5]MEMORIAL!#REF!</definedName>
    <definedName name="MCOD02.110.2024_1">[6]MEMORIAL!#REF!</definedName>
    <definedName name="MCOD02.110.2026">[5]MEMORIAL!#REF!</definedName>
    <definedName name="MCOD02.110.2026_1">[6]MEMORIAL!#REF!</definedName>
    <definedName name="MCOD02.110.2310">[5]MEMORIAL!#REF!</definedName>
    <definedName name="MCOD02.110.2310_1">[6]MEMORIAL!#REF!</definedName>
    <definedName name="MCOD02.110.2480">[5]MEMORIAL!#REF!</definedName>
    <definedName name="MCOD02.110.2480_1">[6]MEMORIAL!#REF!</definedName>
    <definedName name="MCOD02.110.2798">[5]MEMORIAL!#REF!</definedName>
    <definedName name="MCOD02.110.2798_1">[6]MEMORIAL!#REF!</definedName>
    <definedName name="MCOD02.110.2806">[5]MEMORIAL!#REF!</definedName>
    <definedName name="MCOD02.110.2806_1">[6]MEMORIAL!#REF!</definedName>
    <definedName name="MCOD02.110.2868">[5]MEMORIAL!#REF!</definedName>
    <definedName name="MCOD02.110.2868_1">[6]MEMORIAL!#REF!</definedName>
    <definedName name="MCOD02.110.3856">[5]MEMORIAL!#REF!</definedName>
    <definedName name="MCOD02.110.3856_1">[6]MEMORIAL!#REF!</definedName>
    <definedName name="MCOD02.110.3908">[5]MEMORIAL!#REF!</definedName>
    <definedName name="MCOD02.110.3908_1">[6]MEMORIAL!#REF!</definedName>
    <definedName name="MCOD02.110.3926">[5]MEMORIAL!#REF!</definedName>
    <definedName name="MCOD02.110.3926_1">[6]MEMORIAL!#REF!</definedName>
    <definedName name="MCOD02.110.4288">[5]MEMORIAL!#REF!</definedName>
    <definedName name="MCOD02.110.4288_1">[6]MEMORIAL!#REF!</definedName>
    <definedName name="MCOD02.110.4296">[5]MEMORIAL!#REF!</definedName>
    <definedName name="MCOD02.110.4296_1">[6]MEMORIAL!#REF!</definedName>
    <definedName name="MCOD02.110.4308">[5]MEMORIAL!#REF!</definedName>
    <definedName name="MCOD02.110.4308_1">[6]MEMORIAL!#REF!</definedName>
    <definedName name="MCOD02.110.4312">[5]MEMORIAL!#REF!</definedName>
    <definedName name="MCOD02.110.4312_1">[6]MEMORIAL!#REF!</definedName>
    <definedName name="MCOD02.110.4320">[5]MEMORIAL!#REF!</definedName>
    <definedName name="MCOD02.110.4320_1">[6]MEMORIAL!#REF!</definedName>
    <definedName name="MCOD02.110.4780">[5]MEMORIAL!#REF!</definedName>
    <definedName name="MCOD02.110.4780_1">[6]MEMORIAL!#REF!</definedName>
    <definedName name="MCOD02.120.0050">[5]MEMORIAL!#REF!</definedName>
    <definedName name="MCOD02.120.0050_1">[6]MEMORIAL!#REF!</definedName>
    <definedName name="MCOD02.120.0060">[5]MEMORIAL!#REF!</definedName>
    <definedName name="MCOD02.120.0060_1">[6]MEMORIAL!#REF!</definedName>
    <definedName name="MCOD02.120.0140">[5]MEMORIAL!#REF!</definedName>
    <definedName name="MCOD02.120.0140_1">[6]MEMORIAL!#REF!</definedName>
    <definedName name="MCOD02.130.0070">[5]MEMORIAL!#REF!</definedName>
    <definedName name="MCOD02.130.0070_1">[6]MEMORIAL!#REF!</definedName>
    <definedName name="MCOD02.130.0080">[5]MEMORIAL!#REF!</definedName>
    <definedName name="MCOD02.130.0080_1">[6]MEMORIAL!#REF!</definedName>
    <definedName name="MCOD02.130.0100">[5]MEMORIAL!#REF!</definedName>
    <definedName name="MCOD02.130.0100_1">[6]MEMORIAL!#REF!</definedName>
    <definedName name="MCOD02.140.0030">[5]MEMORIAL!#REF!</definedName>
    <definedName name="MCOD02.140.0030_1">[6]MEMORIAL!#REF!</definedName>
    <definedName name="MCOD02.140.0080">[5]MEMORIAL!#REF!</definedName>
    <definedName name="MCOD02.140.0080_1">[6]MEMORIAL!#REF!</definedName>
    <definedName name="MCOD02.140.0090">[5]MEMORIAL!#REF!</definedName>
    <definedName name="MCOD02.140.0090_1">[6]MEMORIAL!#REF!</definedName>
    <definedName name="MCOD02.160.0010">[5]MEMORIAL!#REF!</definedName>
    <definedName name="MCOD02.160.0010_1">[6]MEMORIAL!#REF!</definedName>
    <definedName name="MCOD02.160.0110">[5]MEMORIAL!#REF!</definedName>
    <definedName name="MCOD02.160.0110_1">[6]MEMORIAL!#REF!</definedName>
    <definedName name="MCOD02.180.0010">[5]MEMORIAL!#REF!</definedName>
    <definedName name="MCOD02.180.0010_1">[6]MEMORIAL!#REF!</definedName>
    <definedName name="MCOD02.210.0020">[5]MEMORIAL!#REF!</definedName>
    <definedName name="MCOD02.210.0020_1">[6]MEMORIAL!#REF!</definedName>
    <definedName name="MCOD02.210.0030">[5]MEMORIAL!#REF!</definedName>
    <definedName name="MCOD02.210.0030_1">[6]MEMORIAL!#REF!</definedName>
    <definedName name="MCOD02.210.0090">[5]MEMORIAL!#REF!</definedName>
    <definedName name="MCOD02.210.0090_1">[6]MEMORIAL!#REF!</definedName>
    <definedName name="MCOD02.210.0110">[5]MEMORIAL!#REF!</definedName>
    <definedName name="MCOD02.210.0110_1">[6]MEMORIAL!#REF!</definedName>
    <definedName name="MCOD02.210.0310">[5]MEMORIAL!#REF!</definedName>
    <definedName name="MCOD02.210.0310_1">[6]MEMORIAL!#REF!</definedName>
    <definedName name="MCOD02.210.0340">[5]MEMORIAL!#REF!</definedName>
    <definedName name="MCOD02.210.0340_1">[6]MEMORIAL!#REF!</definedName>
    <definedName name="MCOD02.210.0350">[5]MEMORIAL!#REF!</definedName>
    <definedName name="MCOD02.210.0350_1">[6]MEMORIAL!#REF!</definedName>
    <definedName name="MCOD02.210.0360">[5]MEMORIAL!#REF!</definedName>
    <definedName name="MCOD02.210.0360_1">[6]MEMORIAL!#REF!</definedName>
    <definedName name="MCOD02.210.0370">[5]MEMORIAL!#REF!</definedName>
    <definedName name="MCOD02.210.0370_1">[6]MEMORIAL!#REF!</definedName>
    <definedName name="MCOD02.210.0380">[5]MEMORIAL!#REF!</definedName>
    <definedName name="MCOD02.210.0380_1">[6]MEMORIAL!#REF!</definedName>
    <definedName name="MCOD02.210.1620">[5]MEMORIAL!#REF!</definedName>
    <definedName name="MCOD02.210.1620_1">[6]MEMORIAL!#REF!</definedName>
    <definedName name="MCOD02.210.1625">[5]MEMORIAL!#REF!</definedName>
    <definedName name="MCOD02.210.1625_1">[6]MEMORIAL!#REF!</definedName>
    <definedName name="MCOD02.210.1635">[5]MEMORIAL!#REF!</definedName>
    <definedName name="MCOD02.210.1635_1">[6]MEMORIAL!#REF!</definedName>
    <definedName name="MCOD02.210.1637">[5]MEMORIAL!#REF!</definedName>
    <definedName name="MCOD02.210.1637_1">[6]MEMORIAL!#REF!</definedName>
    <definedName name="MCOD03.020.0020">[5]MEMORIAL!#REF!</definedName>
    <definedName name="MCOD03.020.0020_1">[6]MEMORIAL!#REF!</definedName>
    <definedName name="MCOD05.150.0830">[5]MEMORIAL!#REF!</definedName>
    <definedName name="MCOD05.150.0830_1">[6]MEMORIAL!#REF!</definedName>
    <definedName name="MCOD05.150.0840">[5]MEMORIAL!#REF!</definedName>
    <definedName name="MCOD05.150.0840_1">[6]MEMORIAL!#REF!</definedName>
    <definedName name="MCODCOTADO01">[5]MEMORIAL!#REF!</definedName>
    <definedName name="MCODCOTADO01_1">[6]MEMORIAL!#REF!</definedName>
    <definedName name="MCODCOTADO02">[5]MEMORIAL!#REF!</definedName>
    <definedName name="MCODCOTADO02_1">[6]MEMORIAL!#REF!</definedName>
    <definedName name="MCODCOTADO03">[5]MEMORIAL!#REF!</definedName>
    <definedName name="MCODCOTADO03_1">[6]MEMORIAL!#REF!</definedName>
    <definedName name="MCODCOTADO04">[5]MEMORIAL!#REF!</definedName>
    <definedName name="MCODCOTADO04_1">[6]MEMORIAL!#REF!</definedName>
    <definedName name="mem">[2]TERRAPLENAGEM!#REF!</definedName>
    <definedName name="MEMORIA">#REF!</definedName>
    <definedName name="MTOT02.020.0010">[5]MEMORIAL!#REF!</definedName>
    <definedName name="MTOT02.020.0010_1">[6]MEMORIAL!#REF!</definedName>
    <definedName name="MTOT02.020.0070">[5]MEMORIAL!#REF!</definedName>
    <definedName name="MTOT02.020.0070_1">[6]MEMORIAL!#REF!</definedName>
    <definedName name="MTOT02.030.0090">[5]MEMORIAL!#REF!</definedName>
    <definedName name="MTOT02.030.0090_1">[6]MEMORIAL!#REF!</definedName>
    <definedName name="MTOT02.030.0100">[5]MEMORIAL!#REF!</definedName>
    <definedName name="MTOT02.030.0100_1">[6]MEMORIAL!#REF!</definedName>
    <definedName name="MTOT02.040.0200">[5]MEMORIAL!#REF!</definedName>
    <definedName name="MTOT02.040.0200_1">[6]MEMORIAL!#REF!</definedName>
    <definedName name="MTOT02.040.0280">[5]MEMORIAL!#REF!</definedName>
    <definedName name="MTOT02.040.0280_1">[6]MEMORIAL!#REF!</definedName>
    <definedName name="MTOT02.040.0921">[5]MEMORIAL!#REF!</definedName>
    <definedName name="MTOT02.040.0921_1">[6]MEMORIAL!#REF!</definedName>
    <definedName name="MTOT02.040.1055">[5]MEMORIAL!#REF!</definedName>
    <definedName name="MTOT02.040.1055_1">[6]MEMORIAL!#REF!</definedName>
    <definedName name="MTOT02.040.1060">[5]MEMORIAL!#REF!</definedName>
    <definedName name="MTOT02.040.1060_1">[6]MEMORIAL!#REF!</definedName>
    <definedName name="MTOT02.040.3790">[5]MEMORIAL!#REF!</definedName>
    <definedName name="MTOT02.040.3790_1">[6]MEMORIAL!#REF!</definedName>
    <definedName name="MTOT02.040.3800">[5]MEMORIAL!#REF!</definedName>
    <definedName name="MTOT02.040.3800_1">[6]MEMORIAL!#REF!</definedName>
    <definedName name="MTOT02.040.3810">[5]MEMORIAL!#REF!</definedName>
    <definedName name="MTOT02.040.3810_1">[6]MEMORIAL!#REF!</definedName>
    <definedName name="MTOT02.040.4510">[5]MEMORIAL!#REF!</definedName>
    <definedName name="MTOT02.040.4510_1">[6]MEMORIAL!#REF!</definedName>
    <definedName name="MTOT02.040.4520">[5]MEMORIAL!#REF!</definedName>
    <definedName name="MTOT02.040.4520_1">[6]MEMORIAL!#REF!</definedName>
    <definedName name="MTOT02.040.4550">[5]MEMORIAL!#REF!</definedName>
    <definedName name="MTOT02.040.4550_1">[6]MEMORIAL!#REF!</definedName>
    <definedName name="MTOT02.040.4620">[5]MEMORIAL!#REF!</definedName>
    <definedName name="MTOT02.040.4620_1">[6]MEMORIAL!#REF!</definedName>
    <definedName name="MTOT02.040.4630">[5]MEMORIAL!#REF!</definedName>
    <definedName name="MTOT02.040.4630_1">[6]MEMORIAL!#REF!</definedName>
    <definedName name="MTOT02.040.4636">[5]MEMORIAL!#REF!</definedName>
    <definedName name="MTOT02.040.4636_1">[6]MEMORIAL!#REF!</definedName>
    <definedName name="MTOT02.040.4690">[5]MEMORIAL!#REF!</definedName>
    <definedName name="MTOT02.040.4690_1">[6]MEMORIAL!#REF!</definedName>
    <definedName name="MTOT02.040.7402">[5]MEMORIAL!#REF!</definedName>
    <definedName name="MTOT02.040.7402_1">[6]MEMORIAL!#REF!</definedName>
    <definedName name="MTOT02.040.9800">[5]MEMORIAL!#REF!</definedName>
    <definedName name="MTOT02.040.9800_1">[6]MEMORIAL!#REF!</definedName>
    <definedName name="MTOT02.040.9802">[5]MEMORIAL!#REF!</definedName>
    <definedName name="MTOT02.040.9802_1">[6]MEMORIAL!#REF!</definedName>
    <definedName name="MTOT02.040.9804">[5]MEMORIAL!#REF!</definedName>
    <definedName name="MTOT02.040.9804_1">[6]MEMORIAL!#REF!</definedName>
    <definedName name="MTOT02.110.0014">[5]MEMORIAL!#REF!</definedName>
    <definedName name="MTOT02.110.0014_1">[6]MEMORIAL!#REF!</definedName>
    <definedName name="MTOT02.110.0054">[5]MEMORIAL!#REF!</definedName>
    <definedName name="MTOT02.110.0054_1">[6]MEMORIAL!#REF!</definedName>
    <definedName name="MTOT02.110.0066">[5]MEMORIAL!#REF!</definedName>
    <definedName name="MTOT02.110.0066_1">[6]MEMORIAL!#REF!</definedName>
    <definedName name="MTOT02.110.0094">[5]MEMORIAL!#REF!</definedName>
    <definedName name="MTOT02.110.0094_1">[6]MEMORIAL!#REF!</definedName>
    <definedName name="MTOT02.110.0106">[5]MEMORIAL!#REF!</definedName>
    <definedName name="MTOT02.110.0106_1">[6]MEMORIAL!#REF!</definedName>
    <definedName name="MTOT02.110.0110">[5]MEMORIAL!#REF!</definedName>
    <definedName name="MTOT02.110.0110_1">[6]MEMORIAL!#REF!</definedName>
    <definedName name="MTOT02.110.0134">[5]MEMORIAL!#REF!</definedName>
    <definedName name="MTOT02.110.0134_1">[6]MEMORIAL!#REF!</definedName>
    <definedName name="MTOT02.110.0146">[5]MEMORIAL!#REF!</definedName>
    <definedName name="MTOT02.110.0146_1">[6]MEMORIAL!#REF!</definedName>
    <definedName name="MTOT02.110.0150">[5]MEMORIAL!#REF!</definedName>
    <definedName name="MTOT02.110.0150_1">[6]MEMORIAL!#REF!</definedName>
    <definedName name="MTOT02.110.0610">[5]MEMORIAL!#REF!</definedName>
    <definedName name="MTOT02.110.0610_1">[6]MEMORIAL!#REF!</definedName>
    <definedName name="MTOT02.110.0620">[5]MEMORIAL!#REF!</definedName>
    <definedName name="MTOT02.110.0620_1">[6]MEMORIAL!#REF!</definedName>
    <definedName name="MTOT02.110.0734">[5]MEMORIAL!#REF!</definedName>
    <definedName name="MTOT02.110.0734_1">[6]MEMORIAL!#REF!</definedName>
    <definedName name="MTOT02.110.0738">[5]MEMORIAL!#REF!</definedName>
    <definedName name="MTOT02.110.0738_1">[6]MEMORIAL!#REF!</definedName>
    <definedName name="MTOT02.110.0750">[5]MEMORIAL!#REF!</definedName>
    <definedName name="MTOT02.110.0750_1">[6]MEMORIAL!#REF!</definedName>
    <definedName name="MTOT02.110.1014">[5]MEMORIAL!#REF!</definedName>
    <definedName name="MTOT02.110.1014_1">[6]MEMORIAL!#REF!</definedName>
    <definedName name="MTOT02.110.1020">[5]MEMORIAL!#REF!</definedName>
    <definedName name="MTOT02.110.1020_1">[6]MEMORIAL!#REF!</definedName>
    <definedName name="MTOT02.110.1164">[5]MEMORIAL!#REF!</definedName>
    <definedName name="MTOT02.110.1164_1">[6]MEMORIAL!#REF!</definedName>
    <definedName name="MTOT02.110.1166">[5]MEMORIAL!#REF!</definedName>
    <definedName name="MTOT02.110.1166_1">[6]MEMORIAL!#REF!</definedName>
    <definedName name="MTOT02.110.1420">[5]MEMORIAL!#REF!</definedName>
    <definedName name="MTOT02.110.1420_1">[6]MEMORIAL!#REF!</definedName>
    <definedName name="MTOT02.110.1426">[5]MEMORIAL!#REF!</definedName>
    <definedName name="MTOT02.110.1426_1">[6]MEMORIAL!#REF!</definedName>
    <definedName name="MTOT02.110.1654">[5]MEMORIAL!#REF!</definedName>
    <definedName name="MTOT02.110.1654_1">[6]MEMORIAL!#REF!</definedName>
    <definedName name="MTOT02.110.1880">[5]MEMORIAL!#REF!</definedName>
    <definedName name="MTOT02.110.1880_1">[6]MEMORIAL!#REF!</definedName>
    <definedName name="MTOT02.110.1974">[5]MEMORIAL!#REF!</definedName>
    <definedName name="MTOT02.110.1974_1">[6]MEMORIAL!#REF!</definedName>
    <definedName name="MTOT02.110.1996">[5]MEMORIAL!#REF!</definedName>
    <definedName name="MTOT02.110.1996_1">[6]MEMORIAL!#REF!</definedName>
    <definedName name="MTOT02.110.2012">[5]MEMORIAL!#REF!</definedName>
    <definedName name="MTOT02.110.2012_1">[6]MEMORIAL!#REF!</definedName>
    <definedName name="MTOT02.110.2016">[5]MEMORIAL!#REF!</definedName>
    <definedName name="MTOT02.110.2016_1">[6]MEMORIAL!#REF!</definedName>
    <definedName name="MTOT02.110.2024">[5]MEMORIAL!#REF!</definedName>
    <definedName name="MTOT02.110.2024_1">[6]MEMORIAL!#REF!</definedName>
    <definedName name="MTOT02.110.2026">[5]MEMORIAL!#REF!</definedName>
    <definedName name="MTOT02.110.2026_1">[6]MEMORIAL!#REF!</definedName>
    <definedName name="MTOT02.110.2310">[5]MEMORIAL!#REF!</definedName>
    <definedName name="MTOT02.110.2310_1">[6]MEMORIAL!#REF!</definedName>
    <definedName name="MTOT02.110.2480">[5]MEMORIAL!#REF!</definedName>
    <definedName name="MTOT02.110.2480_1">[6]MEMORIAL!#REF!</definedName>
    <definedName name="MTOT02.110.2798">[5]MEMORIAL!#REF!</definedName>
    <definedName name="MTOT02.110.2798_1">[6]MEMORIAL!#REF!</definedName>
    <definedName name="MTOT02.110.2806">[5]MEMORIAL!#REF!</definedName>
    <definedName name="MTOT02.110.2806_1">[6]MEMORIAL!#REF!</definedName>
    <definedName name="MTOT02.110.2868">[5]MEMORIAL!#REF!</definedName>
    <definedName name="MTOT02.110.2868_1">[6]MEMORIAL!#REF!</definedName>
    <definedName name="MTOT02.110.3856">[5]MEMORIAL!#REF!</definedName>
    <definedName name="MTOT02.110.3856_1">[6]MEMORIAL!#REF!</definedName>
    <definedName name="MTOT02.110.3908">[5]MEMORIAL!#REF!</definedName>
    <definedName name="MTOT02.110.3908_1">[6]MEMORIAL!#REF!</definedName>
    <definedName name="MTOT02.110.3926">[5]MEMORIAL!#REF!</definedName>
    <definedName name="MTOT02.110.3926_1">[6]MEMORIAL!#REF!</definedName>
    <definedName name="MTOT02.110.4288">[5]MEMORIAL!#REF!</definedName>
    <definedName name="MTOT02.110.4288_1">[6]MEMORIAL!#REF!</definedName>
    <definedName name="MTOT02.110.4296">[5]MEMORIAL!#REF!</definedName>
    <definedName name="MTOT02.110.4296_1">[6]MEMORIAL!#REF!</definedName>
    <definedName name="MTOT02.110.4308">[5]MEMORIAL!#REF!</definedName>
    <definedName name="MTOT02.110.4308_1">[6]MEMORIAL!#REF!</definedName>
    <definedName name="MTOT02.110.4312">[5]MEMORIAL!#REF!</definedName>
    <definedName name="MTOT02.110.4312_1">[6]MEMORIAL!#REF!</definedName>
    <definedName name="MTOT02.110.4320">[5]MEMORIAL!#REF!</definedName>
    <definedName name="MTOT02.110.4320_1">[6]MEMORIAL!#REF!</definedName>
    <definedName name="MTOT02.110.4780">[5]MEMORIAL!#REF!</definedName>
    <definedName name="MTOT02.110.4780_1">[6]MEMORIAL!#REF!</definedName>
    <definedName name="MTOT02.110.610">[5]MEMORIAL!#REF!</definedName>
    <definedName name="MTOT02.110.610_1">[6]MEMORIAL!#REF!</definedName>
    <definedName name="MTOT02.120.0050">[5]MEMORIAL!#REF!</definedName>
    <definedName name="MTOT02.120.0050_1">[6]MEMORIAL!#REF!</definedName>
    <definedName name="MTOT02.120.0060">[5]MEMORIAL!#REF!</definedName>
    <definedName name="MTOT02.120.0060_1">[6]MEMORIAL!#REF!</definedName>
    <definedName name="MTOT02.120.0140">[5]MEMORIAL!#REF!</definedName>
    <definedName name="MTOT02.120.0140_1">[6]MEMORIAL!#REF!</definedName>
    <definedName name="MTOT02.130.0070">[5]MEMORIAL!#REF!</definedName>
    <definedName name="MTOT02.130.0070_1">[6]MEMORIAL!#REF!</definedName>
    <definedName name="MTOT02.130.0080">[5]MEMORIAL!#REF!</definedName>
    <definedName name="MTOT02.130.0080_1">[6]MEMORIAL!#REF!</definedName>
    <definedName name="MTOT02.130.0100">[5]MEMORIAL!#REF!</definedName>
    <definedName name="MTOT02.130.0100_1">[6]MEMORIAL!#REF!</definedName>
    <definedName name="MTOT02.140.0030">[5]MEMORIAL!#REF!</definedName>
    <definedName name="MTOT02.140.0030_1">[6]MEMORIAL!#REF!</definedName>
    <definedName name="MTOT02.140.0080">[5]MEMORIAL!#REF!</definedName>
    <definedName name="MTOT02.140.0080_1">[6]MEMORIAL!#REF!</definedName>
    <definedName name="MTOT02.140.0090">[5]MEMORIAL!#REF!</definedName>
    <definedName name="MTOT02.140.0090_1">[6]MEMORIAL!#REF!</definedName>
    <definedName name="MTOT02.160.0010">[5]MEMORIAL!#REF!</definedName>
    <definedName name="MTOT02.160.0010_1">[6]MEMORIAL!#REF!</definedName>
    <definedName name="MTOT02.160.0110">[5]MEMORIAL!#REF!</definedName>
    <definedName name="MTOT02.160.0110_1">[6]MEMORIAL!#REF!</definedName>
    <definedName name="MTOT02.180.0010">[5]MEMORIAL!#REF!</definedName>
    <definedName name="MTOT02.180.0010_1">[6]MEMORIAL!#REF!</definedName>
    <definedName name="MTOT02.210.0020">[5]MEMORIAL!#REF!</definedName>
    <definedName name="MTOT02.210.0020_1">[6]MEMORIAL!#REF!</definedName>
    <definedName name="MTOT02.210.0030">[5]MEMORIAL!#REF!</definedName>
    <definedName name="MTOT02.210.0030_1">[6]MEMORIAL!#REF!</definedName>
    <definedName name="MTOT02.210.0090">[5]MEMORIAL!#REF!</definedName>
    <definedName name="MTOT02.210.0090_1">[6]MEMORIAL!#REF!</definedName>
    <definedName name="MTOT02.210.0110">[5]MEMORIAL!#REF!</definedName>
    <definedName name="MTOT02.210.0110_1">[6]MEMORIAL!#REF!</definedName>
    <definedName name="MTOT02.210.0310">[5]MEMORIAL!#REF!</definedName>
    <definedName name="MTOT02.210.0310_1">[6]MEMORIAL!#REF!</definedName>
    <definedName name="MTOT02.210.0340">[5]MEMORIAL!#REF!</definedName>
    <definedName name="MTOT02.210.0340_1">[6]MEMORIAL!#REF!</definedName>
    <definedName name="MTOT02.210.0350">[5]MEMORIAL!#REF!</definedName>
    <definedName name="MTOT02.210.0350_1">[6]MEMORIAL!#REF!</definedName>
    <definedName name="MTOT02.210.0360">[5]MEMORIAL!#REF!</definedName>
    <definedName name="MTOT02.210.0360_1">[6]MEMORIAL!#REF!</definedName>
    <definedName name="MTOT02.210.0370">[5]MEMORIAL!#REF!</definedName>
    <definedName name="MTOT02.210.0370_1">[6]MEMORIAL!#REF!</definedName>
    <definedName name="MTOT02.210.0380">[5]MEMORIAL!#REF!</definedName>
    <definedName name="MTOT02.210.0380_1">[6]MEMORIAL!#REF!</definedName>
    <definedName name="MTOT02.210.1620">[5]MEMORIAL!#REF!</definedName>
    <definedName name="MTOT02.210.1620_1">[6]MEMORIAL!#REF!</definedName>
    <definedName name="MTOT02.210.1625">[5]MEMORIAL!#REF!</definedName>
    <definedName name="MTOT02.210.1625_1">[6]MEMORIAL!#REF!</definedName>
    <definedName name="MTOT02.210.1635">[5]MEMORIAL!#REF!</definedName>
    <definedName name="MTOT02.210.1635_1">[6]MEMORIAL!#REF!</definedName>
    <definedName name="MTOT02.210.1637">[5]MEMORIAL!#REF!</definedName>
    <definedName name="MTOT02.210.1637_1">[6]MEMORIAL!#REF!</definedName>
    <definedName name="MTOT02.2140.">[5]MEMORIAL!#REF!</definedName>
    <definedName name="MTOT02.2140._1">[6]MEMORIAL!#REF!</definedName>
    <definedName name="MTOT03.020.0020">[5]MEMORIAL!#REF!</definedName>
    <definedName name="MTOT03.020.0020_1">[6]MEMORIAL!#REF!</definedName>
    <definedName name="MTOT05.150.0830">[5]MEMORIAL!#REF!</definedName>
    <definedName name="MTOT05.150.0830_1">[6]MEMORIAL!#REF!</definedName>
    <definedName name="MTOT05.150.0840">[5]MEMORIAL!#REF!</definedName>
    <definedName name="MTOT05.150.0840_1">[6]MEMORIAL!#REF!</definedName>
    <definedName name="MTOTCOTADO01">[5]MEMORIAL!#REF!</definedName>
    <definedName name="MTOTCOTADO01_1">[6]MEMORIAL!#REF!</definedName>
    <definedName name="MTOTCOTADO02">[5]MEMORIAL!#REF!</definedName>
    <definedName name="MTOTCOTADO02_1">[6]MEMORIAL!#REF!</definedName>
    <definedName name="MTOTCOTADO03">[5]MEMORIAL!#REF!</definedName>
    <definedName name="MTOTCOTADO03_1">[6]MEMORIAL!#REF!</definedName>
    <definedName name="MTOTCOTADO04">[5]MEMORIAL!#REF!</definedName>
    <definedName name="MTOTCOTADO04_1">[6]MEMORIAL!#REF!</definedName>
    <definedName name="MTOTCOTADO05">[5]MEMORIAL!#REF!</definedName>
    <definedName name="MTOTCOTADO05_1">[6]MEMORIAL!#REF!</definedName>
    <definedName name="MTOTCOTADO21">[7]MEMORIAL!#REF!</definedName>
    <definedName name="MTOTCOTADO21_1">[7]MEMORIAL!#REF!</definedName>
    <definedName name="MTOTVERBA">[7]MEMORIAL!#REF!</definedName>
    <definedName name="MTOTVERBA_1">[7]MEMORIAL!#REF!</definedName>
    <definedName name="OAC">[2]TERRAPLENAGEM!#REF!</definedName>
    <definedName name="orça">[8]ORÇAMENTO!$1:$1048576</definedName>
    <definedName name="ORÇAMENTO">ORÇAMENTO!$1:$1048576</definedName>
    <definedName name="panenn">[2]TERRAPLENAGEM!#REF!</definedName>
    <definedName name="PassaExtenso">[9]!PassaExtenso</definedName>
    <definedName name="PAVIMENT.">[2]TERRAPLENAGEM!#REF!</definedName>
    <definedName name="Popular" hidden="1">{#N/A,#N/A,FALSE,"Cronograma";#N/A,#N/A,FALSE,"Cronogr. 2"}</definedName>
    <definedName name="RBV">[10]Teor!$C$3:$C$7</definedName>
    <definedName name="REV.PRIMÁRIO">[2]TERRAPLENAGEM!#REF!</definedName>
    <definedName name="rio" hidden="1">{#N/A,#N/A,FALSE,"Cronograma";#N/A,#N/A,FALSE,"Cronogr. 2"}</definedName>
    <definedName name="SCOD02.010.0050">[5]MEMORIAL!#REF!</definedName>
    <definedName name="SCOD02.010.0050_1">[6]MEMORIAL!#REF!</definedName>
    <definedName name="SCOD02.010.0065">[5]MEMORIAL!#REF!</definedName>
    <definedName name="SCOD02.010.0065_1">[6]MEMORIAL!#REF!</definedName>
    <definedName name="SCOD02.010.0130">[5]MEMORIAL!#REF!</definedName>
    <definedName name="SCOD02.010.0130_1">[6]MEMORIAL!#REF!</definedName>
    <definedName name="SCOD03.010.0020">[5]MEMORIAL!#REF!</definedName>
    <definedName name="SCOD03.010.0020_1">[6]MEMORIAL!#REF!</definedName>
    <definedName name="SCOD03.010.0025">[5]MEMORIAL!#REF!</definedName>
    <definedName name="SCOD03.010.0025_1">[6]MEMORIAL!#REF!</definedName>
    <definedName name="SCOD03.010.0040">[5]MEMORIAL!#REF!</definedName>
    <definedName name="SCOD03.010.0040_1">[6]MEMORIAL!#REF!</definedName>
    <definedName name="SCOD03.010.0050">[5]MEMORIAL!#REF!</definedName>
    <definedName name="SCOD03.010.0050_1">[6]MEMORIAL!#REF!</definedName>
    <definedName name="SCOD03.010.0100">[5]MEMORIAL!#REF!</definedName>
    <definedName name="SCOD03.010.0100_1">[6]MEMORIAL!#REF!</definedName>
    <definedName name="SCOD03.010.0180">[5]MEMORIAL!#REF!</definedName>
    <definedName name="SCOD03.010.0180_1">[6]MEMORIAL!#REF!</definedName>
    <definedName name="SCOD03.010.0200">[5]MEMORIAL!#REF!</definedName>
    <definedName name="SCOD03.010.0200_1">[6]MEMORIAL!#REF!</definedName>
    <definedName name="SCOD04.010.0010">[11]MEMORIAL!#REF!</definedName>
    <definedName name="SCOD04.010.0010_1">[11]MEMORIAL!#REF!</definedName>
    <definedName name="SCOD04.010.0040">[11]MEMORIAL!#REF!</definedName>
    <definedName name="SCOD04.010.0040_1">[11]MEMORIAL!#REF!</definedName>
    <definedName name="SCOD04.010.0070">[11]MEMORIAL!#REF!</definedName>
    <definedName name="SCOD04.010.0070_1">[11]MEMORIAL!#REF!</definedName>
    <definedName name="SCOD04.010.0150">[11]MEMORIAL!#REF!</definedName>
    <definedName name="SCOD04.010.0150_1">[11]MEMORIAL!#REF!</definedName>
    <definedName name="SCOD04.010.0190">[11]MEMORIAL!#REF!</definedName>
    <definedName name="SCOD04.010.0190_1">[11]MEMORIAL!#REF!</definedName>
    <definedName name="SCOD04.010.0200">[11]MEMORIAL!#REF!</definedName>
    <definedName name="SCOD04.010.0200_1">[11]MEMORIAL!#REF!</definedName>
    <definedName name="SCOD04.010.0320">[5]MEMORIAL!#REF!</definedName>
    <definedName name="SCOD04.010.0320_1">[11]MEMORIAL!#REF!</definedName>
    <definedName name="SCOD04.010.0330">[5]MEMORIAL!#REF!</definedName>
    <definedName name="SCOD04.010.0330_1">[11]MEMORIAL!#REF!</definedName>
    <definedName name="SCOD04.010.0371">[5]MEMORIAL!#REF!</definedName>
    <definedName name="SCOD04.010.0371_1">[6]MEMORIAL!#REF!</definedName>
    <definedName name="SCOD04.010.0375">[5]MEMORIAL!#REF!</definedName>
    <definedName name="SCOD04.010.0375_1">[11]MEMORIAL!#REF!</definedName>
    <definedName name="SCOD04.010.0395">[5]MEMORIAL!#REF!</definedName>
    <definedName name="SCOD04.010.0395_1">[11]MEMORIAL!#REF!</definedName>
    <definedName name="SCOD04.010.0420">[11]MEMORIAL!#REF!</definedName>
    <definedName name="SCOD04.010.0420_1">[11]MEMORIAL!#REF!</definedName>
    <definedName name="SCOD04.010.0430">[11]MEMORIAL!#REF!</definedName>
    <definedName name="SCOD04.010.0430_1">[11]MEMORIAL!#REF!</definedName>
    <definedName name="SCOD05.010.0020">[5]MEMORIAL!#REF!</definedName>
    <definedName name="SCOD05.010.0020_1">[11]MEMORIAL!#REF!</definedName>
    <definedName name="SCOD08.010.0010">[11]MEMORIAL!#REF!</definedName>
    <definedName name="SCOD08.010.0010_1">[11]MEMORIAL!#REF!</definedName>
    <definedName name="SCOD08.010.0040">[11]MEMORIAL!#REF!</definedName>
    <definedName name="SCOD08.010.0040_1">[11]MEMORIAL!#REF!</definedName>
    <definedName name="SCOD08.010.0060">[5]MEMORIAL!#REF!</definedName>
    <definedName name="SCOD08.010.0060_1">[6]MEMORIAL!#REF!</definedName>
    <definedName name="SCOD08.010.0130">[11]MEMORIAL!#REF!</definedName>
    <definedName name="SCOD08.010.0130_1">[11]MEMORIAL!#REF!</definedName>
    <definedName name="SCOD08.010.0135">[5]MEMORIAL!#REF!</definedName>
    <definedName name="SCOD08.010.0135_1">[11]MEMORIAL!#REF!</definedName>
    <definedName name="SCOD08.010.0270">[5]MEMORIAL!#REF!</definedName>
    <definedName name="SCOD08.010.0270_1">[11]MEMORIAL!#REF!</definedName>
    <definedName name="SCOD09.010.0060">[5]MEMORIAL!#REF!</definedName>
    <definedName name="SCOD09.010.0060_1">[11]MEMORIAL!#REF!</definedName>
    <definedName name="SCOD09.010.0240">[5]MEMORIAL!#REF!</definedName>
    <definedName name="SCOD09.010.0240_1">[6]MEMORIAL!#REF!</definedName>
    <definedName name="SCOD09.010.0430">[5]MEMORIAL!#REF!</definedName>
    <definedName name="SCOD09.010.0430_1">[6]MEMORIAL!#REF!</definedName>
    <definedName name="SCOD09.010.0470">[5]MEMORIAL!#REF!</definedName>
    <definedName name="SCOD09.010.0470_1">[6]MEMORIAL!#REF!</definedName>
    <definedName name="SCOD09.010.0700">[5]MEMORIAL!#REF!</definedName>
    <definedName name="SCOD09.010.0700_1">[6]MEMORIAL!#REF!</definedName>
    <definedName name="SCOD10.010.0140">[5]MEMORIAL!#REF!</definedName>
    <definedName name="SCOD10.010.0140_1">[11]MEMORIAL!#REF!</definedName>
    <definedName name="SCOD10.010.0180">[5]MEMORIAL!#REF!</definedName>
    <definedName name="SCOD10.010.0180_1">[11]MEMORIAL!#REF!</definedName>
    <definedName name="SCOD10.010.0270">[5]MEMORIAL!#REF!</definedName>
    <definedName name="SCOD10.010.0270_1">[6]MEMORIAL!#REF!</definedName>
    <definedName name="SCOD10.010.0280">[5]MEMORIAL!#REF!</definedName>
    <definedName name="SCOD10.010.0280_1">[6]MEMORIAL!#REF!</definedName>
    <definedName name="SCOD10.010.0298">[11]MEMORIAL!#REF!</definedName>
    <definedName name="SCOD10.010.0298_1">[11]MEMORIAL!#REF!</definedName>
    <definedName name="SCOD10.010.0307">[5]MEMORIAL!#REF!</definedName>
    <definedName name="SCOD10.010.0307_1">[6]MEMORIAL!#REF!</definedName>
    <definedName name="SCOD10.010.0308">[5]MEMORIAL!#REF!</definedName>
    <definedName name="SCOD10.010.0308_1">[6]MEMORIAL!#REF!</definedName>
    <definedName name="SCOD10.010.0310">[5]MEMORIAL!#REF!</definedName>
    <definedName name="SCOD10.010.0310_1">[11]MEMORIAL!#REF!</definedName>
    <definedName name="SCOD10.010.0330">[5]MEMORIAL!#REF!</definedName>
    <definedName name="SCOD10.010.0330_1">[6]MEMORIAL!#REF!</definedName>
    <definedName name="SCOD10.010.0333">[5]MEMORIAL!#REF!</definedName>
    <definedName name="SCOD10.010.0333_1">[6]MEMORIAL!#REF!</definedName>
    <definedName name="SCOD10.010.0380">[5]MEMORIAL!#REF!</definedName>
    <definedName name="SCOD10.010.0380_1">[6]MEMORIAL!#REF!</definedName>
    <definedName name="SCOD10.010.0400">[5]MEMORIAL!#REF!</definedName>
    <definedName name="SCOD10.010.0400_1">[6]MEMORIAL!#REF!</definedName>
    <definedName name="SCOD10.010.0431">[5]MEMORIAL!#REF!</definedName>
    <definedName name="SCOD10.010.0431_1">[6]MEMORIAL!#REF!</definedName>
    <definedName name="SCOD10.010.1110">[11]MEMORIAL!#REF!</definedName>
    <definedName name="SCOD10.010.1110_1">[11]MEMORIAL!#REF!</definedName>
    <definedName name="SCOD12.010.0010">[11]MEMORIAL!#REF!</definedName>
    <definedName name="SCOD12.010.0010_1">[11]MEMORIAL!#REF!</definedName>
    <definedName name="SCOD12.010.0060">[5]MEMORIAL!#REF!</definedName>
    <definedName name="SCOD12.010.0060_1">[6]MEMORIAL!#REF!</definedName>
    <definedName name="SCOD12.010.0210">[5]MEMORIAL!#REF!</definedName>
    <definedName name="SCOD12.010.0210_1">[6]MEMORIAL!#REF!</definedName>
    <definedName name="SCOD12.010.0360">[5]MEMORIAL!#REF!</definedName>
    <definedName name="SCOD12.010.0360_1">[6]MEMORIAL!#REF!</definedName>
    <definedName name="SCOD12.010.0550">[5]MEMORIAL!#REF!</definedName>
    <definedName name="SCOD12.010.0550_1">[6]MEMORIAL!#REF!</definedName>
    <definedName name="SCOD13.010.0030">[5]MEMORIAL!#REF!</definedName>
    <definedName name="SCOD13.010.0030_1">[6]MEMORIAL!#REF!</definedName>
    <definedName name="SCOD13.010.0090">[5]MEMORIAL!#REF!</definedName>
    <definedName name="SCOD13.010.0090_1">[6]MEMORIAL!#REF!</definedName>
    <definedName name="SCOD13.010.0100">[11]MEMORIAL!#REF!</definedName>
    <definedName name="SCOD13.010.0100_1">[11]MEMORIAL!#REF!</definedName>
    <definedName name="SCOD13.010.0110">[5]MEMORIAL!#REF!</definedName>
    <definedName name="SCOD13.010.0110_1">[6]MEMORIAL!#REF!</definedName>
    <definedName name="SCOD13.010.1200">[5]MEMORIAL!#REF!</definedName>
    <definedName name="SCOD13.010.1200_1">[6]MEMORIAL!#REF!</definedName>
    <definedName name="SCOD15.010.0010">[5]MEMORIAL!#REF!</definedName>
    <definedName name="SCOD15.010.0010_1">[6]MEMORIAL!#REF!</definedName>
    <definedName name="SCOD15.010.0055">[5]MEMORIAL!#REF!</definedName>
    <definedName name="SCOD15.010.0055_1">[6]MEMORIAL!#REF!</definedName>
    <definedName name="SCOD15.010.0140">[5]MEMORIAL!#REF!</definedName>
    <definedName name="SCOD15.010.0140_1">[6]MEMORIAL!#REF!</definedName>
    <definedName name="SCOD15.010.0181">[5]MEMORIAL!#REF!</definedName>
    <definedName name="SCOD15.010.0181_1">[6]MEMORIAL!#REF!</definedName>
    <definedName name="SCOD15.010.0270">[5]MEMORIAL!#REF!</definedName>
    <definedName name="SCOD15.010.0270_1">[6]MEMORIAL!#REF!</definedName>
    <definedName name="SCOD15.010.0280">[5]MEMORIAL!#REF!</definedName>
    <definedName name="SCOD15.010.0280_1">[11]MEMORIAL!#REF!</definedName>
    <definedName name="SCOD15.010.0290">[11]MEMORIAL!#REF!</definedName>
    <definedName name="SCOD15.010.0290_1">[11]MEMORIAL!#REF!</definedName>
    <definedName name="SCOD16.010.0010">[5]MEMORIAL!#REF!</definedName>
    <definedName name="SCOD16.010.0010_1">[11]MEMORIAL!#REF!</definedName>
    <definedName name="SCOD16.010.0060">[5]MEMORIAL!#REF!</definedName>
    <definedName name="SCOD16.010.0060_1">[6]MEMORIAL!#REF!</definedName>
    <definedName name="SCOD16.010.0110">[5]MEMORIAL!#REF!</definedName>
    <definedName name="SCOD16.010.0110_1">[6]MEMORIAL!#REF!</definedName>
    <definedName name="SCOD16.010.0120">[5]MEMORIAL!#REF!</definedName>
    <definedName name="SCOD16.010.0120_1">[6]MEMORIAL!#REF!</definedName>
    <definedName name="SCOD16.010.0170">[5]MEMORIAL!#REF!</definedName>
    <definedName name="SCOD16.010.0170_1">[6]MEMORIAL!#REF!</definedName>
    <definedName name="SCOD17.010.0080">[5]MEMORIAL!#REF!</definedName>
    <definedName name="SCOD17.010.0080_1">[6]MEMORIAL!#REF!</definedName>
    <definedName name="SCOD17.010.0100">[11]MEMORIAL!#REF!</definedName>
    <definedName name="SCOD17.010.0100_1">[11]MEMORIAL!#REF!</definedName>
    <definedName name="SCOD17.010.0150">[5]MEMORIAL!#REF!</definedName>
    <definedName name="SCOD17.010.0150_1">[6]MEMORIAL!#REF!</definedName>
    <definedName name="SCOD17.010.0290">[5]MEMORIAL!#REF!</definedName>
    <definedName name="SCOD17.010.0290_1">[6]MEMORIAL!#REF!</definedName>
    <definedName name="SCOD17.010.0390">[5]MEMORIAL!#REF!</definedName>
    <definedName name="SCOD17.010.0390_1">[6]MEMORIAL!#REF!</definedName>
    <definedName name="SCOD17.010.0436">[11]MEMORIAL!#REF!</definedName>
    <definedName name="SCOD17.010.0436_1">[11]MEMORIAL!#REF!</definedName>
    <definedName name="SCOD17.010.0437">[5]MEMORIAL!#REF!</definedName>
    <definedName name="SCOD17.010.0437_1">[6]MEMORIAL!#REF!</definedName>
    <definedName name="SCOD17.010.0602">[5]MEMORIAL!#REF!</definedName>
    <definedName name="SCOD17.010.0602_1">[6]MEMORIAL!#REF!</definedName>
    <definedName name="SCODCOMPOSIÇÃO01">[3]MEMORIAL!#REF!</definedName>
    <definedName name="SCODCOMPOSIÇÃO01A">[7]MEMORIAL!#REF!</definedName>
    <definedName name="SCODCOMPOSIÇÃO02">[7]MEMORIAL!#REF!</definedName>
    <definedName name="SCODCOTADO01">[11]MEMORIAL!#REF!</definedName>
    <definedName name="SCODCOTADO01_1">[11]MEMORIAL!#REF!</definedName>
    <definedName name="SCODCOTADO02">[11]MEMORIAL!#REF!</definedName>
    <definedName name="SCODCOTADO02_1">[11]MEMORIAL!#REF!</definedName>
    <definedName name="SCODCOTADO03">[11]MEMORIAL!#REF!</definedName>
    <definedName name="SCODCOTADO03_1">[11]MEMORIAL!#REF!</definedName>
    <definedName name="SCODCOTADO04">[11]MEMORIAL!#REF!</definedName>
    <definedName name="SCODCOTADO04_1">[11]MEMORIAL!#REF!</definedName>
    <definedName name="SCODCOTADO05">[11]MEMORIAL!#REF!</definedName>
    <definedName name="SCODCOTADO05_1">[11]MEMORIAL!#REF!</definedName>
    <definedName name="SCODCOTADO06">[11]MEMORIAL!#REF!</definedName>
    <definedName name="SCODCOTADO06_1">[11]MEMORIAL!#REF!</definedName>
    <definedName name="SCODVERBA01">[7]MEMORIAL!#REF!</definedName>
    <definedName name="SCODVERBA01_1">[11]MEMORIAL!#REF!</definedName>
    <definedName name="SCOMPOS01">[7]MEMORIAL!#REF!</definedName>
    <definedName name="SCOMPOS01_1">[11]MEMORIAL!#REF!</definedName>
    <definedName name="SERVI">[12]Serviços!$A$3:$F$1403</definedName>
    <definedName name="SERVIX">'[13]PLANILHA DE QUANT. E CUSTOS A'!#REF!</definedName>
    <definedName name="SINAPI" localSheetId="0">SINAPIinsu!$1:$1048576</definedName>
    <definedName name="SINAPI">#REF!</definedName>
    <definedName name="SINAPI_AC" hidden="1">#REF!</definedName>
    <definedName name="ss" hidden="1">{#N/A,#N/A,FALSE,"Cronograma";#N/A,#N/A,FALSE,"Cronogr. 2"}</definedName>
    <definedName name="STOT01.010.0020">[11]MEMORIAL!#REF!</definedName>
    <definedName name="STOT01.010.0020_1">[11]MEMORIAL!#REF!</definedName>
    <definedName name="STOT01.050.0040">[11]MEMORIAL!#REF!</definedName>
    <definedName name="STOT01.050.0040_1">[11]MEMORIAL!#REF!</definedName>
    <definedName name="STOT01.110.0010">[11]MEMORIAL!#REF!</definedName>
    <definedName name="STOT01.110.0010_1">[11]MEMORIAL!#REF!</definedName>
    <definedName name="STOT01.110.0295">[11]MEMORIAL!#REF!</definedName>
    <definedName name="STOT01.110.0295_1">[11]MEMORIAL!#REF!</definedName>
    <definedName name="STOT01.110.0720">[11]MEMORIAL!#REF!</definedName>
    <definedName name="STOT01.110.0720_1">[11]MEMORIAL!#REF!</definedName>
    <definedName name="STOT01.120.O22O">[11]MEMORIAL!#REF!</definedName>
    <definedName name="STOT01.120.O22O_1">[11]MEMORIAL!#REF!</definedName>
    <definedName name="STOT01.150.0130">[11]MEMORIAL!#REF!</definedName>
    <definedName name="STOT01.150.0190">[11]MEMORIAL!#REF!</definedName>
    <definedName name="STOT01.150.0190_1">[11]MEMORIAL!#REF!</definedName>
    <definedName name="STOT01.250.0020">[11]MEMORIAL!#REF!</definedName>
    <definedName name="STOT01.250.0020_1">[11]MEMORIAL!#REF!</definedName>
    <definedName name="STOT01.250.0040">[11]MEMORIAL!#REF!</definedName>
    <definedName name="STOT01.250.0040_1">[11]MEMORIAL!#REF!</definedName>
    <definedName name="STOT01.250.0340">[11]MEMORIAL!#REF!</definedName>
    <definedName name="STOT01.250.0340_1">[11]MEMORIAL!#REF!</definedName>
    <definedName name="STOT01.2500040">[11]MEMORIAL!#REF!</definedName>
    <definedName name="STOT01.2500040_1">[11]MEMORIAL!#REF!</definedName>
    <definedName name="STOT02.010.0020_1">[11]MEMORIAL!#REF!</definedName>
    <definedName name="STOT02.010.0030">[11]MEMORIAL!#REF!</definedName>
    <definedName name="STOT02.010.0030_1">[11]MEMORIAL!#REF!</definedName>
    <definedName name="STOT02.010.0050">[5]MEMORIAL!#REF!</definedName>
    <definedName name="STOT02.010.0050_1">[5]MEMORIAL!#REF!</definedName>
    <definedName name="STOT02.010.0060">[11]MEMORIAL!#REF!</definedName>
    <definedName name="STOT02.010.0060_1">[11]MEMORIAL!#REF!</definedName>
    <definedName name="STOT02.010.0065">[5]MEMORIAL!#REF!</definedName>
    <definedName name="STOT02.010.0065_1">[11]MEMORIAL!#REF!</definedName>
    <definedName name="STOT02.010.0080">[11]MEMORIAL!#REF!</definedName>
    <definedName name="STOT02.010.0080_1">[11]MEMORIAL!#REF!</definedName>
    <definedName name="STOT02.010.0090">[11]MEMORIAL!#REF!</definedName>
    <definedName name="STOT02.010.0090_1">[11]MEMORIAL!#REF!</definedName>
    <definedName name="STOT02.010.0130">[5]MEMORIAL!#REF!</definedName>
    <definedName name="STOT02.010.0130_1">[5]MEMORIAL!#REF!</definedName>
    <definedName name="STOT02.010.0140">[11]MEMORIAL!#REF!</definedName>
    <definedName name="STOT02.010.0140_1">[11]MEMORIAL!#REF!</definedName>
    <definedName name="STOT02.010.0150">[11]MEMORIAL!#REF!</definedName>
    <definedName name="STOT02.010.0150_1">[11]MEMORIAL!#REF!</definedName>
    <definedName name="STOT02.020.0020">[11]MEMORIAL!#REF!</definedName>
    <definedName name="STOT02.020.0020_1">[11]MEMORIAL!#REF!</definedName>
    <definedName name="STOT02.040.0320">[11]MEMORIAL!#REF!</definedName>
    <definedName name="STOT02.040.0320_1">[11]MEMORIAL!#REF!</definedName>
    <definedName name="STOT02.040.3910">[11]MEMORIAL!#REF!</definedName>
    <definedName name="STOT02.040.3910_1">[11]MEMORIAL!#REF!</definedName>
    <definedName name="STOT02.040.3930">[11]MEMORIAL!#REF!</definedName>
    <definedName name="STOT02.040.3930_1">[11]MEMORIAL!#REF!</definedName>
    <definedName name="STOT02.040.7438">[11]MEMORIAL!#REF!</definedName>
    <definedName name="STOT02.040.7438_1">[11]MEMORIAL!#REF!</definedName>
    <definedName name="STOT02.110.0136">[11]MEMORIAL!#REF!</definedName>
    <definedName name="STOT02.110.0136_1">[11]MEMORIAL!#REF!</definedName>
    <definedName name="STOT02.110.0736">[11]MEMORIAL!#REF!</definedName>
    <definedName name="STOT02.110.0736_1">[11]MEMORIAL!#REF!</definedName>
    <definedName name="STOT02.110.1866">[11]MEMORIAL!#REF!</definedName>
    <definedName name="STOT02.110.1866_1">[11]MEMORIAL!#REF!</definedName>
    <definedName name="STOT02.110.2021">[11]MEMORIAL!#REF!</definedName>
    <definedName name="STOT02.110.2021_1">[11]MEMORIAL!#REF!</definedName>
    <definedName name="STOT02.110.2070">[11]MEMORIAL!#REF!</definedName>
    <definedName name="STOT02.110.2070_1">[11]MEMORIAL!#REF!</definedName>
    <definedName name="STOT02.110.2284">[11]MEMORIAL!#REF!</definedName>
    <definedName name="STOT02.110.2284_1">[11]MEMORIAL!#REF!</definedName>
    <definedName name="STOT02.110.2758">[11]MEMORIAL!#REF!</definedName>
    <definedName name="STOT02.110.2758_1">[11]MEMORIAL!#REF!</definedName>
    <definedName name="STOT02.110.3862">[11]MEMORIAL!#REF!</definedName>
    <definedName name="STOT02.110.3862_1">[11]MEMORIAL!#REF!</definedName>
    <definedName name="STOT02.110.3868">[11]MEMORIAL!#REF!</definedName>
    <definedName name="STOT02.110.3926">[11]MEMORIAL!#REF!</definedName>
    <definedName name="STOT02.110.3926_1">[11]MEMORIAL!#REF!</definedName>
    <definedName name="STOT02.110.4292">[11]MEMORIAL!#REF!</definedName>
    <definedName name="STOT02.110.4292_1">[11]MEMORIAL!#REF!</definedName>
    <definedName name="STOT02.110.4760">[11]MEMORIAL!#REF!</definedName>
    <definedName name="STOT02.110.4760_1">[11]MEMORIAL!#REF!</definedName>
    <definedName name="STOT02.120.0010">[11]MEMORIAL!#REF!</definedName>
    <definedName name="STOT02.120.0010_1">[11]MEMORIAL!#REF!</definedName>
    <definedName name="STOT02.120.0040">[11]MEMORIAL!#REF!</definedName>
    <definedName name="STOT02.120.0040_1">[11]MEMORIAL!#REF!</definedName>
    <definedName name="STOT02.140.0040">[11]MEMORIAL!#REF!</definedName>
    <definedName name="STOT02.140.0040_1">[11]MEMORIAL!#REF!</definedName>
    <definedName name="STOT02.160.0010">[11]MEMORIAL!#REF!</definedName>
    <definedName name="STOT02.160.0010_1">[11]MEMORIAL!#REF!</definedName>
    <definedName name="STOT02.160.0075">[11]MEMORIAL!#REF!</definedName>
    <definedName name="STOT02.160.0075_1">[11]MEMORIAL!#REF!</definedName>
    <definedName name="STOT02.210.0030">[11]MEMORIAL!#REF!</definedName>
    <definedName name="STOT02.210.0030_1">[11]MEMORIAL!#REF!</definedName>
    <definedName name="STOT02.210.0110">[11]MEMORIAL!#REF!</definedName>
    <definedName name="STOT02.210.0110_1">[11]MEMORIAL!#REF!</definedName>
    <definedName name="STOT02.210.0290">[11]MEMORIAL!#REF!</definedName>
    <definedName name="STOT02.210.0290_1">[11]MEMORIAL!#REF!</definedName>
    <definedName name="STOT02.210.0320">[11]MEMORIAL!#REF!</definedName>
    <definedName name="STOT02.210.0320_1">[11]MEMORIAL!#REF!</definedName>
    <definedName name="STOT03.010.0020">[5]MEMORIAL!#REF!</definedName>
    <definedName name="STOT03.010.0020_1">[11]MEMORIAL!#REF!</definedName>
    <definedName name="STOT03.010.0025">[5]MEMORIAL!#REF!</definedName>
    <definedName name="STOT03.010.0025_1">[11]MEMORIAL!#REF!</definedName>
    <definedName name="STOT03.010.0040">[5]MEMORIAL!#REF!</definedName>
    <definedName name="STOT03.010.0040_1">[6]MEMORIAL!#REF!</definedName>
    <definedName name="STOT03.010.0050">[5]MEMORIAL!#REF!</definedName>
    <definedName name="STOT03.010.0050_1">[6]MEMORIAL!#REF!</definedName>
    <definedName name="STOT03.010.0100">[5]MEMORIAL!#REF!</definedName>
    <definedName name="STOT03.010.0100_1">[5]MEMORIAL!#REF!</definedName>
    <definedName name="STOT03.010.0140">[11]MEMORIAL!#REF!</definedName>
    <definedName name="STOT03.010.0140_1">[11]MEMORIAL!#REF!</definedName>
    <definedName name="STOT03.010.0160">[11]MEMORIAL!#REF!</definedName>
    <definedName name="STOT03.010.0160_1">[11]MEMORIAL!#REF!</definedName>
    <definedName name="STOT03.010.0170">[11]MEMORIAL!#REF!</definedName>
    <definedName name="STOT03.010.0170_1">[11]MEMORIAL!#REF!</definedName>
    <definedName name="STOT03.010.0180">[5]MEMORIAL!#REF!</definedName>
    <definedName name="STOT03.010.0180_1">[11]MEMORIAL!#REF!</definedName>
    <definedName name="STOT03.010.0190">[11]MEMORIAL!#REF!</definedName>
    <definedName name="STOT03.010.0190_1">[11]MEMORIAL!#REF!</definedName>
    <definedName name="STOT03.010.0200">[5]MEMORIAL!#REF!</definedName>
    <definedName name="STOT03.010.0200_1">[11]MEMORIAL!#REF!</definedName>
    <definedName name="STOT04.010.0010">[11]MEMORIAL!#REF!</definedName>
    <definedName name="STOT04.010.0010_1">[11]MEMORIAL!#REF!</definedName>
    <definedName name="STOT04.010.0040">[11]MEMORIAL!#REF!</definedName>
    <definedName name="STOT04.010.0040_1">[11]MEMORIAL!#REF!</definedName>
    <definedName name="STOT04.010.0070">[11]MEMORIAL!#REF!</definedName>
    <definedName name="STOT04.010.0070_1">[11]MEMORIAL!#REF!</definedName>
    <definedName name="STOT04.010.0150">[11]MEMORIAL!#REF!</definedName>
    <definedName name="STOT04.010.0150_1">[11]MEMORIAL!#REF!</definedName>
    <definedName name="STOT04.010.0190">[11]MEMORIAL!#REF!</definedName>
    <definedName name="STOT04.010.0190_1">[11]MEMORIAL!#REF!</definedName>
    <definedName name="STOT04.010.0200">[11]MEMORIAL!#REF!</definedName>
    <definedName name="STOT04.010.0200_1">[11]MEMORIAL!#REF!</definedName>
    <definedName name="STOT04.010.0290_1">[14]MEMORIAL!#REF!</definedName>
    <definedName name="STOT04.010.0320">[5]MEMORIAL!#REF!</definedName>
    <definedName name="STOT04.010.0320_1">[11]MEMORIAL!#REF!</definedName>
    <definedName name="STOT04.010.0330_1">[11]MEMORIAL!#REF!</definedName>
    <definedName name="STOT04.010.0371">[5]MEMORIAL!#REF!</definedName>
    <definedName name="STOT04.010.0371_1">[6]MEMORIAL!#REF!</definedName>
    <definedName name="STOT04.010.0375">[5]MEMORIAL!#REF!</definedName>
    <definedName name="STOT04.010.0375_1">[11]MEMORIAL!#REF!</definedName>
    <definedName name="STOT04.010.0395">[5]MEMORIAL!#REF!</definedName>
    <definedName name="STOT04.010.0395_1">[11]MEMORIAL!#REF!</definedName>
    <definedName name="STOT04.010.0420">[11]MEMORIAL!#REF!</definedName>
    <definedName name="STOT04.010.0420_1">[11]MEMORIAL!#REF!</definedName>
    <definedName name="STOT04.010.0430">[11]MEMORIAL!#REF!</definedName>
    <definedName name="STOT04.010.0430_1">[11]MEMORIAL!#REF!</definedName>
    <definedName name="STOT05.010.0020">[5]MEMORIAL!#REF!</definedName>
    <definedName name="STOT05.010.0020_1">[11]MEMORIAL!#REF!</definedName>
    <definedName name="STOT05.110.0005">[11]MEMORIAL!#REF!</definedName>
    <definedName name="STOT05.110.0005_1">[11]MEMORIAL!#REF!</definedName>
    <definedName name="STOT05.110.0420">[11]MEMORIAL!#REF!</definedName>
    <definedName name="STOT05.110.0420_1">[11]MEMORIAL!#REF!</definedName>
    <definedName name="STOT05.110.1300">[11]MEMORIAL!#REF!</definedName>
    <definedName name="STOT05.110.1300_1">[11]MEMORIAL!#REF!</definedName>
    <definedName name="STOT05.110.1565">[11]MEMORIAL!#REF!</definedName>
    <definedName name="STOT05.110.1565_1">[11]MEMORIAL!#REF!</definedName>
    <definedName name="STOT05.110.1590">[11]MEMORIAL!#REF!</definedName>
    <definedName name="STOT05.110.1590_1">[11]MEMORIAL!#REF!</definedName>
    <definedName name="STOT05.110.1620">[11]MEMORIAL!#REF!</definedName>
    <definedName name="STOT05.120.0060">[11]MEMORIAL!#REF!</definedName>
    <definedName name="STOT05.120.0060_1">[11]MEMORIAL!#REF!</definedName>
    <definedName name="STOT06.010.0010">[11]MEMORIAL!#REF!</definedName>
    <definedName name="STOT06.010.0010_1">[11]MEMORIAL!#REF!</definedName>
    <definedName name="STOT08.010.0010">[11]MEMORIAL!#REF!</definedName>
    <definedName name="STOT08.010.0010_1">[11]MEMORIAL!#REF!</definedName>
    <definedName name="STOT08.010.0040">[11]MEMORIAL!#REF!</definedName>
    <definedName name="STOT08.010.0040_1">[11]MEMORIAL!#REF!</definedName>
    <definedName name="STOT08.010.0060">[5]MEMORIAL!#REF!</definedName>
    <definedName name="STOT08.010.0060_1">[6]MEMORIAL!#REF!</definedName>
    <definedName name="STOT08.010.0120">[5]MEMORIAL!#REF!</definedName>
    <definedName name="STOT08.010.0120_1">[11]MEMORIAL!#REF!</definedName>
    <definedName name="STOT08.010.0130">[11]MEMORIAL!#REF!</definedName>
    <definedName name="STOT08.010.0130_1">[11]MEMORIAL!#REF!</definedName>
    <definedName name="STOT08.010.0135">[5]MEMORIAL!#REF!</definedName>
    <definedName name="STOT08.010.0135_1">[11]MEMORIAL!#REF!</definedName>
    <definedName name="STOT08.010.0190">[11]MEMORIAL!#REF!</definedName>
    <definedName name="STOT08.010.0190_1">[11]MEMORIAL!#REF!</definedName>
    <definedName name="STOT08.010.0270">[5]MEMORIAL!#REF!</definedName>
    <definedName name="STOT08.010.0270_1">[11]MEMORIAL!#REF!</definedName>
    <definedName name="STOT080.010.0350">[11]MEMORIAL!#REF!</definedName>
    <definedName name="STOT080.010.0350_1">[11]MEMORIAL!#REF!</definedName>
    <definedName name="STOT09.010.0060">[5]MEMORIAL!#REF!</definedName>
    <definedName name="STOT09.010.0060_1">[11]MEMORIAL!#REF!</definedName>
    <definedName name="STOT09.010.0070">[11]MEMORIAL!#REF!</definedName>
    <definedName name="STOT09.010.0070_1">[11]MEMORIAL!#REF!</definedName>
    <definedName name="STOT09.010.0240">[5]MEMORIAL!#REF!</definedName>
    <definedName name="STOT09.010.0240_1">[11]MEMORIAL!#REF!</definedName>
    <definedName name="STOT09.010.0380">[11]MEMORIAL!#REF!</definedName>
    <definedName name="STOT09.010.0380_1">[11]MEMORIAL!#REF!</definedName>
    <definedName name="STOT09.010.0430">[5]MEMORIAL!#REF!</definedName>
    <definedName name="STOT09.010.0430_1">[11]MEMORIAL!#REF!</definedName>
    <definedName name="STOT09.010.0470">[5]MEMORIAL!#REF!</definedName>
    <definedName name="STOT09.010.0470_1">[11]MEMORIAL!#REF!</definedName>
    <definedName name="STOT09.010.0700">[5]MEMORIAL!#REF!</definedName>
    <definedName name="STOT09.010.0700_1">[11]MEMORIAL!#REF!</definedName>
    <definedName name="STOT10.010.0140">[5]MEMORIAL!#REF!</definedName>
    <definedName name="STOT10.010.0140_1">[11]MEMORIAL!#REF!</definedName>
    <definedName name="STOT10.010.0150">[11]MEMORIAL!#REF!</definedName>
    <definedName name="STOT10.010.0150_1">[11]MEMORIAL!#REF!</definedName>
    <definedName name="STOT10.010.0180">[5]MEMORIAL!#REF!</definedName>
    <definedName name="STOT10.010.0180_1">[11]MEMORIAL!#REF!</definedName>
    <definedName name="STOT10.010.0270">[5]MEMORIAL!#REF!</definedName>
    <definedName name="STOT10.010.0270_1">[6]MEMORIAL!#REF!</definedName>
    <definedName name="STOT10.010.0280">[5]MEMORIAL!#REF!</definedName>
    <definedName name="STOT10.010.0280_1">[11]MEMORIAL!#REF!</definedName>
    <definedName name="STOT10.010.0290">[11]MEMORIAL!#REF!</definedName>
    <definedName name="STOT10.010.0290_1">[11]MEMORIAL!#REF!</definedName>
    <definedName name="STOT10.010.0298">[11]MEMORIAL!#REF!</definedName>
    <definedName name="STOT10.010.0298_1">[11]MEMORIAL!#REF!</definedName>
    <definedName name="STOT10.010.0307">[5]MEMORIAL!#REF!</definedName>
    <definedName name="STOT10.010.0307_1">[11]MEMORIAL!#REF!</definedName>
    <definedName name="STOT10.010.0308">[5]MEMORIAL!#REF!</definedName>
    <definedName name="STOT10.010.0308_1">[11]MEMORIAL!#REF!</definedName>
    <definedName name="STOT10.010.0310">[5]MEMORIAL!#REF!</definedName>
    <definedName name="STOT10.010.0310_1">[11]MEMORIAL!#REF!</definedName>
    <definedName name="STOT10.010.0330">[5]MEMORIAL!#REF!</definedName>
    <definedName name="STOT10.010.0330_1">[11]MEMORIAL!#REF!</definedName>
    <definedName name="STOT10.010.0333">[5]MEMORIAL!#REF!</definedName>
    <definedName name="STOT10.010.0333_1">[11]MEMORIAL!#REF!</definedName>
    <definedName name="STOT10.010.0350">[11]MEMORIAL!#REF!</definedName>
    <definedName name="STOT10.010.0350_1">[11]MEMORIAL!#REF!</definedName>
    <definedName name="STOT10.010.0380">[5]MEMORIAL!#REF!</definedName>
    <definedName name="STOT10.010.0380_1">[11]MEMORIAL!#REF!</definedName>
    <definedName name="STOT10.010.0400">[5]MEMORIAL!#REF!</definedName>
    <definedName name="STOT10.010.0400_1">[11]MEMORIAL!#REF!</definedName>
    <definedName name="STOT10.010.0431">[5]MEMORIAL!#REF!</definedName>
    <definedName name="STOT10.010.0431_1">[11]MEMORIAL!#REF!</definedName>
    <definedName name="STOT10.010.1100">[11]MEMORIAL!#REF!</definedName>
    <definedName name="STOT10.010.1100_1">[11]MEMORIAL!#REF!</definedName>
    <definedName name="STOT10.010.1110">[11]MEMORIAL!#REF!</definedName>
    <definedName name="STOT10.010.1110_1">[11]MEMORIAL!#REF!</definedName>
    <definedName name="STOT12.010.0010">[11]MEMORIAL!#REF!</definedName>
    <definedName name="STOT12.010.0010_1">[11]MEMORIAL!#REF!</definedName>
    <definedName name="STOT12.010.0050">[11]MEMORIAL!#REF!</definedName>
    <definedName name="STOT12.010.0050_1">[11]MEMORIAL!#REF!</definedName>
    <definedName name="STOT12.010.0060">[5]MEMORIAL!#REF!</definedName>
    <definedName name="STOT12.010.0060_1">[11]MEMORIAL!#REF!</definedName>
    <definedName name="STOT12.010.0210">[5]MEMORIAL!#REF!</definedName>
    <definedName name="STOT12.010.0210_1">[11]MEMORIAL!#REF!</definedName>
    <definedName name="STOT12.010.0300">[11]MEMORIAL!#REF!</definedName>
    <definedName name="STOT12.010.0300_1">[11]MEMORIAL!#REF!</definedName>
    <definedName name="STOT12.010.0340">[11]MEMORIAL!#REF!</definedName>
    <definedName name="STOT12.010.0340_1">[11]MEMORIAL!#REF!</definedName>
    <definedName name="STOT12.010.0360">[5]MEMORIAL!#REF!</definedName>
    <definedName name="STOT12.010.0360_1">[11]MEMORIAL!#REF!</definedName>
    <definedName name="STOT12.010.0550">[5]MEMORIAL!#REF!</definedName>
    <definedName name="STOT12.010.0550_1">[11]MEMORIAL!#REF!</definedName>
    <definedName name="STOT13.010.0030">[5]MEMORIAL!#REF!</definedName>
    <definedName name="STOT13.010.0030_1">[6]MEMORIAL!#REF!</definedName>
    <definedName name="STOT13.010.0040">[11]MEMORIAL!#REF!</definedName>
    <definedName name="STOT13.010.0040_1">[11]MEMORIAL!#REF!</definedName>
    <definedName name="STOT13.010.0090">[5]MEMORIAL!#REF!</definedName>
    <definedName name="STOT13.010.0090_1">[11]MEMORIAL!#REF!</definedName>
    <definedName name="STOT13.010.0100">[11]MEMORIAL!#REF!</definedName>
    <definedName name="STOT13.010.0100_1">[11]MEMORIAL!#REF!</definedName>
    <definedName name="STOT13.010.0110">[5]MEMORIAL!#REF!</definedName>
    <definedName name="STOT13.010.0110_1">[11]MEMORIAL!#REF!</definedName>
    <definedName name="STOT13.010.0350">[11]MEMORIAL!#REF!</definedName>
    <definedName name="STOT13.010.0350_1">[11]MEMORIAL!#REF!</definedName>
    <definedName name="STOT13.010.0360">[11]MEMORIAL!#REF!</definedName>
    <definedName name="STOT13.010.0360_1">[11]MEMORIAL!#REF!</definedName>
    <definedName name="STOT13.010.0380">[11]MEMORIAL!#REF!</definedName>
    <definedName name="STOT13.010.0380_1">[11]MEMORIAL!#REF!</definedName>
    <definedName name="STOT13.010.0410">[11]MEMORIAL!#REF!</definedName>
    <definedName name="STOT13.010.0410_1">[11]MEMORIAL!#REF!</definedName>
    <definedName name="STOT13.010.0860">[11]MEMORIAL!#REF!</definedName>
    <definedName name="STOT13.010.0860_1">[11]MEMORIAL!#REF!</definedName>
    <definedName name="STOT13.010.0880">[11]MEMORIAL!#REF!</definedName>
    <definedName name="STOT13.010.0880_1">[11]MEMORIAL!#REF!</definedName>
    <definedName name="STOT13.010.1200">[5]MEMORIAL!#REF!</definedName>
    <definedName name="STOT13.010.1200_1">[11]MEMORIAL!#REF!</definedName>
    <definedName name="STOT15.010.0010_1">[6]MEMORIAL!#REF!</definedName>
    <definedName name="STOT15.010.0040_1">[14]MEMORIAL!#REF!</definedName>
    <definedName name="STOT15.010.0055_1">[6]MEMORIAL!#REF!</definedName>
    <definedName name="STOT15.010.0140">[5]MEMORIAL!#REF!</definedName>
    <definedName name="STOT15.010.0140_1">[6]MEMORIAL!#REF!</definedName>
    <definedName name="STOT15.010.0181">[5]MEMORIAL!#REF!</definedName>
    <definedName name="STOT15.010.0181_1">[6]MEMORIAL!#REF!</definedName>
    <definedName name="STOT15.010.0270">[5]MEMORIAL!#REF!</definedName>
    <definedName name="STOT15.010.0270_1">[11]MEMORIAL!#REF!</definedName>
    <definedName name="STOT15.010.0280">[5]MEMORIAL!#REF!</definedName>
    <definedName name="STOT15.010.0280_1">[11]MEMORIAL!#REF!</definedName>
    <definedName name="STOT15.010.0290">[11]MEMORIAL!#REF!</definedName>
    <definedName name="STOT15.010.0290_1">[11]MEMORIAL!#REF!</definedName>
    <definedName name="STOT16.010.0010">[5]MEMORIAL!#REF!</definedName>
    <definedName name="STOT16.010.0010_1">[11]MEMORIAL!#REF!</definedName>
    <definedName name="STOT16.010.0060">[5]MEMORIAL!#REF!</definedName>
    <definedName name="STOT16.010.0060_1">[11]MEMORIAL!#REF!</definedName>
    <definedName name="STOT16.010.0110">[5]MEMORIAL!#REF!</definedName>
    <definedName name="STOT16.010.0110_1">[11]MEMORIAL!#REF!</definedName>
    <definedName name="STOT16.010.0120">[5]MEMORIAL!#REF!</definedName>
    <definedName name="STOT16.010.0120_1">[11]MEMORIAL!#REF!</definedName>
    <definedName name="STOT16.010.0150">[11]MEMORIAL!#REF!</definedName>
    <definedName name="STOT16.010.0150_1">[11]MEMORIAL!#REF!</definedName>
    <definedName name="STOT16.010.0170">[5]MEMORIAL!#REF!</definedName>
    <definedName name="STOT16.010.0170_1">[11]MEMORIAL!#REF!</definedName>
    <definedName name="STOT17.010.0080">[5]MEMORIAL!#REF!</definedName>
    <definedName name="STOT17.010.0080_1">[11]MEMORIAL!#REF!</definedName>
    <definedName name="STOT17.010.0100">[11]MEMORIAL!#REF!</definedName>
    <definedName name="STOT17.010.0100_1">[11]MEMORIAL!#REF!</definedName>
    <definedName name="STOT17.010.0120">[11]MEMORIAL!#REF!</definedName>
    <definedName name="STOT17.010.0120_1">[11]MEMORIAL!#REF!</definedName>
    <definedName name="STOT17.010.0150">[5]MEMORIAL!#REF!</definedName>
    <definedName name="STOT17.010.0150_1">[11]MEMORIAL!#REF!</definedName>
    <definedName name="STOT17.010.0290">[5]MEMORIAL!#REF!</definedName>
    <definedName name="STOT17.010.0290_1">[11]MEMORIAL!#REF!</definedName>
    <definedName name="STOT17.010.0350">[11]MEMORIAL!#REF!</definedName>
    <definedName name="STOT17.010.0350_1">[11]MEMORIAL!#REF!</definedName>
    <definedName name="STOT17.010.0390">[5]MEMORIAL!#REF!</definedName>
    <definedName name="STOT17.010.0390_1">[6]MEMORIAL!#REF!</definedName>
    <definedName name="STOT17.010.0437">[5]MEMORIAL!#REF!</definedName>
    <definedName name="STOT17.010.0437_1">[6]MEMORIAL!#REF!</definedName>
    <definedName name="STOT17.010.0602">[5]MEMORIAL!#REF!</definedName>
    <definedName name="STOT17.010.0602_1">[6]MEMORIAL!#REF!</definedName>
    <definedName name="STOTCOMPOS01">[5]MEMORIAL!#REF!</definedName>
    <definedName name="STOTCOMPOS01_1">[6]MEMORIAL!#REF!</definedName>
    <definedName name="TABEL.PREÇOS">[2]TERRAPLENAGEM!#REF!</definedName>
    <definedName name="Teor">[10]Teor!$A$3:$A$7</definedName>
    <definedName name="Teoriar">[15]Teor!$A$3:$A$7</definedName>
    <definedName name="TERRAPL.">[2]TERRAPLENAGEM!#REF!</definedName>
    <definedName name="TOTALSERVIÇO">'[16]Serviços Água'!#REF!</definedName>
    <definedName name="TOTFASE">'[16]Serviços Água'!#REF!</definedName>
    <definedName name="TOTFASE_1">'[17]Rede de Distribuição de Água'!#REF!</definedName>
    <definedName name="TOTFASE_5">'[18]Rede de Distribuição de Água'!#REF!</definedName>
    <definedName name="TOTFASE_6">'[18]Rede de Distribuição de Água'!#REF!</definedName>
    <definedName name="TRANSPORTES">[2]TERRAPLENAGEM!#REF!</definedName>
    <definedName name="VAT">[7]MEMORIAL!#REF!</definedName>
    <definedName name="VAT_1">[11]MEMORIAL!#REF!</definedName>
    <definedName name="Vazios">[10]Teor!$B$3:$B$7</definedName>
    <definedName name="VISH">[1]ORÇAMENTO!#REF!</definedName>
    <definedName name="VO1_1">[19]MEMORIAL!#REF!</definedName>
    <definedName name="Vol_Estrutural">[7]MEMORIAL!#REF!</definedName>
    <definedName name="Vol_Estrutural_1">[6]MEMORIAL!#REF!</definedName>
    <definedName name="VOLCON">[7]MEMORIAL!#REF!</definedName>
    <definedName name="VOLCON_1">[7]MEMORIAL!#REF!</definedName>
    <definedName name="VOLCONC">[5]MEMORIAL!#REF!</definedName>
    <definedName name="VOLCONC_1">[6]MEMORIAL!#REF!</definedName>
    <definedName name="VTE">[7]MEMORIAL!#REF!</definedName>
    <definedName name="VTE_1">[11]MEMORIAL!#REF!</definedName>
    <definedName name="wrn.Cronograma." hidden="1">{#N/A,#N/A,FALSE,"Cronograma";#N/A,#N/A,FALSE,"Cronogr. 2"}</definedName>
    <definedName name="wrn.GERAL." hidden="1">{#N/A,#N/A,FALSE,"ET-CAPA";#N/A,#N/A,FALSE,"ET-PAG1";#N/A,#N/A,FALSE,"ET-PAG2";#N/A,#N/A,FALSE,"ET-PAG3";#N/A,#N/A,FALSE,"ET-PAG4";#N/A,#N/A,FALSE,"ET-PAG5"}</definedName>
    <definedName name="wrn.PENDENCIAS." hidden="1">{#N/A,#N/A,FALSE,"GERAL";#N/A,#N/A,FALSE,"012-96";#N/A,#N/A,FALSE,"018-96";#N/A,#N/A,FALSE,"027-96";#N/A,#N/A,FALSE,"059-96";#N/A,#N/A,FALSE,"076-96";#N/A,#N/A,FALSE,"019-97";#N/A,#N/A,FALSE,"021-97";#N/A,#N/A,FALSE,"022-97";#N/A,#N/A,FALSE,"028-97"}</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0" i="11" l="1"/>
  <c r="K42" i="11" l="1"/>
  <c r="K43" i="11"/>
  <c r="K41" i="11"/>
  <c r="K39" i="11" s="1"/>
  <c r="K40" i="11"/>
  <c r="K38" i="11"/>
  <c r="K37" i="11"/>
  <c r="K36" i="11" s="1"/>
  <c r="K35" i="11"/>
  <c r="K33" i="11" s="1"/>
  <c r="K34" i="11"/>
  <c r="K32" i="11"/>
  <c r="K29" i="11"/>
  <c r="K26" i="11"/>
  <c r="K25" i="11"/>
  <c r="K24" i="11"/>
  <c r="K15" i="11"/>
  <c r="I41" i="11" l="1"/>
  <c r="I40" i="11"/>
  <c r="I39" i="11" l="1"/>
  <c r="I52" i="11" l="1"/>
  <c r="G38" i="11" l="1"/>
  <c r="D59" i="11" l="1"/>
  <c r="G43" i="11" l="1"/>
  <c r="E5" i="17" l="1"/>
  <c r="E10" i="16" l="1"/>
  <c r="G16" i="11" l="1"/>
  <c r="B15" i="32" l="1"/>
  <c r="B11" i="18"/>
  <c r="B21" i="16" l="1"/>
  <c r="B12" i="17"/>
  <c r="B14" i="35"/>
  <c r="H7" i="35" l="1"/>
  <c r="I7" i="35" s="1"/>
  <c r="F7" i="35"/>
  <c r="E7" i="35"/>
  <c r="H6" i="35"/>
  <c r="I6" i="35" s="1"/>
  <c r="F6" i="35"/>
  <c r="E6" i="35"/>
  <c r="H5" i="35"/>
  <c r="I5" i="35" s="1"/>
  <c r="F5" i="35"/>
  <c r="E5" i="35"/>
  <c r="E6" i="32"/>
  <c r="E7" i="32"/>
  <c r="E8" i="32"/>
  <c r="F6" i="32"/>
  <c r="F7" i="32"/>
  <c r="F8" i="32"/>
  <c r="H6" i="32"/>
  <c r="H7" i="32"/>
  <c r="H8" i="32"/>
  <c r="H5" i="32"/>
  <c r="F5" i="32"/>
  <c r="E5" i="32"/>
  <c r="H6" i="31"/>
  <c r="H5" i="31"/>
  <c r="F6" i="31"/>
  <c r="F5" i="31"/>
  <c r="E6" i="31"/>
  <c r="E5" i="31"/>
  <c r="H6" i="18"/>
  <c r="F6" i="18"/>
  <c r="E6" i="18"/>
  <c r="H5" i="18"/>
  <c r="F5" i="18"/>
  <c r="E5" i="18"/>
  <c r="E6" i="17"/>
  <c r="F6" i="17"/>
  <c r="H6" i="17"/>
  <c r="H5" i="17"/>
  <c r="F5" i="17"/>
  <c r="G30" i="11"/>
  <c r="G29" i="11"/>
  <c r="G28" i="11"/>
  <c r="G26" i="11"/>
  <c r="G25" i="11"/>
  <c r="G23" i="11"/>
  <c r="G22" i="11"/>
  <c r="G20" i="11"/>
  <c r="I8" i="35" l="1"/>
  <c r="E9" i="16"/>
  <c r="B11" i="31"/>
  <c r="I8" i="32" l="1"/>
  <c r="I7" i="32"/>
  <c r="I6" i="32"/>
  <c r="I5" i="32"/>
  <c r="I9" i="32" l="1"/>
  <c r="I38" i="11" l="1"/>
  <c r="I37" i="11" l="1"/>
  <c r="I6" i="31"/>
  <c r="I5" i="31"/>
  <c r="I7" i="31" l="1"/>
  <c r="G10" i="16" l="1"/>
  <c r="G11" i="16"/>
  <c r="G12" i="16"/>
  <c r="G9" i="16"/>
  <c r="I36" i="11" l="1"/>
  <c r="B44" i="25" l="1"/>
  <c r="D32" i="25"/>
  <c r="D25" i="25" s="1"/>
  <c r="D36" i="25" s="1"/>
  <c r="C4" i="25"/>
  <c r="I43" i="11" l="1"/>
  <c r="I10" i="35"/>
  <c r="D16" i="16"/>
  <c r="I8" i="17"/>
  <c r="I6" i="17"/>
  <c r="I5" i="17"/>
  <c r="C3" i="17"/>
  <c r="I8" i="18" l="1"/>
  <c r="I8" i="31"/>
  <c r="I9" i="31" s="1"/>
  <c r="I24" i="11"/>
  <c r="I10" i="32"/>
  <c r="I11" i="32" s="1"/>
  <c r="I7" i="17"/>
  <c r="I9" i="17" s="1"/>
  <c r="I32" i="11" l="1"/>
  <c r="I42" i="11"/>
  <c r="I6" i="18"/>
  <c r="I5" i="18"/>
  <c r="I35" i="11" l="1"/>
  <c r="I34" i="11"/>
  <c r="I7" i="18"/>
  <c r="I9" i="18" s="1"/>
  <c r="I33" i="11" l="1"/>
  <c r="H13" i="16" l="1"/>
  <c r="E15" i="16" s="1"/>
  <c r="E16" i="16" l="1"/>
  <c r="E17" i="16" s="1"/>
  <c r="I25" i="11" l="1"/>
  <c r="I15" i="11" l="1"/>
  <c r="I29" i="11" l="1"/>
  <c r="K20" i="11"/>
  <c r="I30" i="11" l="1"/>
  <c r="K30" i="11"/>
  <c r="I31" i="11"/>
  <c r="K31" i="11"/>
  <c r="I28" i="11"/>
  <c r="K28" i="11"/>
  <c r="I18" i="11"/>
  <c r="K18" i="11"/>
  <c r="I21" i="11"/>
  <c r="K21" i="11"/>
  <c r="I22" i="11"/>
  <c r="K22" i="11"/>
  <c r="I23" i="11"/>
  <c r="K23" i="11"/>
  <c r="I19" i="11"/>
  <c r="K19" i="11"/>
  <c r="I16" i="11"/>
  <c r="I14" i="11" s="1"/>
  <c r="K16" i="11"/>
  <c r="K14" i="11" s="1"/>
  <c r="I20" i="11"/>
  <c r="K27" i="11" l="1"/>
  <c r="K17" i="11"/>
  <c r="I27" i="11"/>
  <c r="E64" i="11"/>
  <c r="K45" i="11" l="1"/>
  <c r="I26" i="11" l="1"/>
  <c r="I17" i="11" l="1"/>
  <c r="E63" i="11"/>
  <c r="I45" i="11" l="1"/>
  <c r="E59" i="11" s="1"/>
  <c r="E60" i="11" s="1"/>
  <c r="I49" i="11" l="1"/>
  <c r="I63" i="11"/>
  <c r="I64" i="11"/>
  <c r="E62" i="11"/>
  <c r="E61" i="11"/>
  <c r="I62" i="11"/>
  <c r="I61" i="11"/>
</calcChain>
</file>

<file path=xl/comments1.xml><?xml version="1.0" encoding="utf-8"?>
<comments xmlns="http://schemas.openxmlformats.org/spreadsheetml/2006/main">
  <authors>
    <author>caixa</author>
    <author>Cremilson Inácio de Souza</author>
    <author>c094707</author>
  </authors>
  <commentList>
    <comment ref="C4" authorId="0" shapeId="0">
      <text>
        <r>
          <rPr>
            <sz val="9"/>
            <color indexed="81"/>
            <rFont val="Segoe UI"/>
            <family val="2"/>
          </rPr>
          <t>Nome do Orgão  ou Empresa Executante</t>
        </r>
      </text>
    </comment>
    <comment ref="C9" authorId="1" shapeId="0">
      <text>
        <r>
          <rPr>
            <b/>
            <sz val="9"/>
            <color indexed="81"/>
            <rFont val="Tahoma"/>
            <family val="2"/>
          </rPr>
          <t>Escolha</t>
        </r>
        <r>
          <rPr>
            <sz val="9"/>
            <color indexed="81"/>
            <rFont val="Tahoma"/>
            <family val="2"/>
          </rPr>
          <t xml:space="preserve">
</t>
        </r>
      </text>
    </comment>
    <comment ref="C13" authorId="1" shapeId="0">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D17" authorId="2" shapeId="0">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D18" authorId="2" shapeId="0">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D21" authorId="2" shapeId="0">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D25" authorId="2" shapeId="0">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D30" authorId="2" shapeId="0">
      <text>
        <r>
          <rPr>
            <sz val="10"/>
            <color indexed="81"/>
            <rFont val="Tahoma"/>
            <family val="2"/>
          </rPr>
          <t>COFINS (Contribuição para Financiamento da Seguridade Socia Financia a seguridade social pelo sistema S (SESC, SESI, SENAC, SENAI, SEST, SENAT, SENAR E SEBRAE).</t>
        </r>
      </text>
    </comment>
    <comment ref="D31" authorId="2" shapeId="0">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<sst xmlns="http://schemas.openxmlformats.org/spreadsheetml/2006/main" count="10234" uniqueCount="5181">
  <si>
    <t>M</t>
  </si>
  <si>
    <t>UN</t>
  </si>
  <si>
    <t>M2</t>
  </si>
  <si>
    <t>M3</t>
  </si>
  <si>
    <t>ASSENTAMENTO DE GUIA (MEIO-FIO) EM TRECHO RETO, CONFECCIONADA EM CONCRETO PRÉ-FABRICADO, DIMENSÕES 100X15X13X30 CM (COMPRIMENTO X BASE INFERIOR X BASE SUPERIOR X ALTURA), PARA VIAS URBANAS (USO VIÁRIO). AF_06/2016</t>
  </si>
  <si>
    <t>ASSENTAMENTO DE GUIA (MEIO-FIO) EM TRECHO CURVO, CONFECCIONADA EM CONCRETO PRÉ-FABRICADO, DIMENSÕES 100X15X13X30 CM (COMPRIMENTO X BASE INFERIOR X BASE SUPERIOR X ALTURA), PARA VIAS URBANAS (USO VIÁRIO). AF_06/2016</t>
  </si>
  <si>
    <t>M3XKM</t>
  </si>
  <si>
    <t>Quant.</t>
  </si>
  <si>
    <t>Preço Total</t>
  </si>
  <si>
    <t>SERVIÇOS PRELIMINARES</t>
  </si>
  <si>
    <t>m2</t>
  </si>
  <si>
    <t>m</t>
  </si>
  <si>
    <t>PAVIMENTAÇÃO</t>
  </si>
  <si>
    <t>PLANILHA ORÇAMENTÁRIA</t>
  </si>
  <si>
    <t>ITEM</t>
  </si>
  <si>
    <t>FONTE</t>
  </si>
  <si>
    <t>CÓDIGO</t>
  </si>
  <si>
    <t>ESPECIFICAÇÃO</t>
  </si>
  <si>
    <t>CONTRATADO</t>
  </si>
  <si>
    <t>UNID.</t>
  </si>
  <si>
    <t>QUANT.</t>
  </si>
  <si>
    <t>VALOR TOTAL</t>
  </si>
  <si>
    <t>SINAPI</t>
  </si>
  <si>
    <t>01.01</t>
  </si>
  <si>
    <t>TOTAL</t>
  </si>
  <si>
    <t>ESCAVAÇÃO HORIZONTAL EM SOLO DE 1A CATEGORIA COM TRATOR DE ESTEIRAS (100HP/LÂMINA: 2,19M3). AF_07/2020</t>
  </si>
  <si>
    <t>EXECUÇÃO E COMPACTAÇÃO DE ATERRO COM SOLO PREDOMINANTEMENTE ARGILOSO - EXCLUSIVE SOLO, ESCAVAÇÃO, CARGA E TRANSPORTE. AF_11/2019</t>
  </si>
  <si>
    <t>REGULARIZAÇÃO E COMPACTAÇÃO DE SUBLEITO DE SOLO PREDOMINANTEMENTE ARENOSO. AF_11/2019</t>
  </si>
  <si>
    <t>EXECUÇÃO E COMPACTAÇÃO DE BASE E OU SUB BASE PARA PAVIMENTAÇÃO DE SOLO ESTABILIZADO GRANULOMETRICAMENTE SEM MISTURA DE SOLOS - EXCLUSIVE SOLO, ESCAVAÇÃO, CARGA E TRANSPORTE. AF_11/2019</t>
  </si>
  <si>
    <t>TRANSPORTE COM CAMINHÃO BASCULANTE DE 10 M³, EM VIA URBANA PAVIMENTADA, DMT ATÉ 30 KM (UNIDADE: M3XKM). AF_07/2020</t>
  </si>
  <si>
    <t>CARGA, MANOBRA E DESCARGA DE ENTULHO EM CAMINHÃO BASCULANTE 10 M³ - CARGA COM ESCAVADEIRA HIDRÁULICA  (CAÇAMBA DE 0,80 M³ / 111 HP) E DESCARGA LIVRE (UNIDADE: M3). AF_07/2020</t>
  </si>
  <si>
    <t>VALOR UNIT.</t>
  </si>
  <si>
    <t>PREFEITURA DE CONCEIÇÃO DO CASTELO</t>
  </si>
  <si>
    <t>Obra:</t>
  </si>
  <si>
    <t>Local:</t>
  </si>
  <si>
    <t>Av. José Grilo, 152 - Centro
Conceição do Castelo/ES - CEP 29370000
Telefone: (28) 3547-1310</t>
  </si>
  <si>
    <t xml:space="preserve">PREFEITURA DE CONCEIÇÃO DO CASTELO/ES </t>
  </si>
  <si>
    <t>Proprietário:</t>
  </si>
  <si>
    <t>Data base:</t>
  </si>
  <si>
    <t>BDI:</t>
  </si>
  <si>
    <t>Encargos Sociais:</t>
  </si>
  <si>
    <t>02.01</t>
  </si>
  <si>
    <t>LASTRO COM MATERIAL GRANULAR, APLICADO EM PISOS OU LAJES SOBRE SOLO, ESPESSURA DE *5 CM*. AF_08/2017</t>
  </si>
  <si>
    <t>Data:</t>
  </si>
  <si>
    <t>COMPOSIÇÃO DE PREÇO UNITÁRIO</t>
  </si>
  <si>
    <t>Unidade:</t>
  </si>
  <si>
    <t>m²</t>
  </si>
  <si>
    <t>Fonte</t>
  </si>
  <si>
    <t>Código</t>
  </si>
  <si>
    <t>Descrição</t>
  </si>
  <si>
    <t>Unid.</t>
  </si>
  <si>
    <t>Preço unitário</t>
  </si>
  <si>
    <t>INSUMO</t>
  </si>
  <si>
    <t>COMPOSICAO</t>
  </si>
  <si>
    <t>SUB-TOTAL =</t>
  </si>
  <si>
    <t>BDI =</t>
  </si>
  <si>
    <t>TOTAL =</t>
  </si>
  <si>
    <t>PINTURA DE FAIXA DE PEDESTRE OU ZEBRADA TINTA RETRORREFLETIVA A BASE DE RESINA ACRÍLICA COM MICROESFERAS DE VIDRO, E = 30 CM, APLICAÇÃO MANUAL. AF_05/2021</t>
  </si>
  <si>
    <t>01.02</t>
  </si>
  <si>
    <t>03.01</t>
  </si>
  <si>
    <t>03.02</t>
  </si>
  <si>
    <t>03.03</t>
  </si>
  <si>
    <t>03.04</t>
  </si>
  <si>
    <t>03.05</t>
  </si>
  <si>
    <t>CALÇADA ACESSÍVEL</t>
  </si>
  <si>
    <t>05.02</t>
  </si>
  <si>
    <t>05.01</t>
  </si>
  <si>
    <t>CPU</t>
  </si>
  <si>
    <t>FONTE: SINAPI (SEM DESONERAÇÃO)</t>
  </si>
  <si>
    <t>UNIDADE</t>
  </si>
  <si>
    <t>DESCRIÇÃO DO SERVIÇO</t>
  </si>
  <si>
    <t>COMP - ADM LOCAL</t>
  </si>
  <si>
    <t xml:space="preserve">ADMINISTRAÇÃO LOCAL </t>
  </si>
  <si>
    <t>CATEGORIAS  PROFISSIONAIS</t>
  </si>
  <si>
    <t>QUANTIDADE</t>
  </si>
  <si>
    <t>P. UNIT.</t>
  </si>
  <si>
    <t>SUB-TOTAIS</t>
  </si>
  <si>
    <t>TOTAL    A</t>
  </si>
  <si>
    <t>MÃO DE OBRA</t>
  </si>
  <si>
    <t>90777 - ENGENHEIRO CIVIL DE OBRA JUNIOR COM ENCARGOS COMPLEMENTARES</t>
  </si>
  <si>
    <t>HRS</t>
  </si>
  <si>
    <t>90781 - TOPOGRAFO COM ENCARGOS COMPLEMENTARES</t>
  </si>
  <si>
    <t>88253 - AUXILIAR DE TOPÓGRAFO COM ENCARGOS COMPLEMENTARES</t>
  </si>
  <si>
    <t>DISCRIMINAÇÃO</t>
  </si>
  <si>
    <t>TAXA</t>
  </si>
  <si>
    <t>VALORES</t>
  </si>
  <si>
    <t>RESUMO</t>
  </si>
  <si>
    <t xml:space="preserve">      MÃO DE OBRA           (TOTAL  A)</t>
  </si>
  <si>
    <t xml:space="preserve">      BDI   (SOBRE TOTAL  A)</t>
  </si>
  <si>
    <t>PREÇO UNITÁRIO</t>
  </si>
  <si>
    <t>M³</t>
  </si>
  <si>
    <t/>
  </si>
  <si>
    <t>RETIRADA MANUAL DE BLOCOS PRÉ-MOLDADOS DE CONCRETO (BLOKRET), INCLUSIVE EMPILHAMENTO PARA REAPROVEITAMENTO</t>
  </si>
  <si>
    <t>COMPOSIÇÃO</t>
  </si>
  <si>
    <t>CPU 05</t>
  </si>
  <si>
    <t>CPU 04</t>
  </si>
  <si>
    <t>90776 - ENCARREGADO COM ENCARGOS COMPLEMENTARES</t>
  </si>
  <si>
    <t>Demolição de piso cimentado inclusive lastro de concreto</t>
  </si>
  <si>
    <t>UND</t>
  </si>
  <si>
    <t>CPU 10</t>
  </si>
  <si>
    <t>CPU 09</t>
  </si>
  <si>
    <t>MOBILIZAÇÃO E DESMOBILIZAÇÃO DE EQUIPAMENTOS</t>
  </si>
  <si>
    <t>DETALHAMENTO DO BDI</t>
  </si>
  <si>
    <t>PROPONENTE:</t>
  </si>
  <si>
    <t>OBRA:</t>
  </si>
  <si>
    <t>1. Regime de Contribuição Previdenciária</t>
  </si>
  <si>
    <t>Sem Desoneração</t>
  </si>
  <si>
    <t>2. Tipo de Intervenção</t>
  </si>
  <si>
    <t>3. Incidências sobre o custo</t>
  </si>
  <si>
    <r>
      <t>Lucro -</t>
    </r>
    <r>
      <rPr>
        <b/>
        <sz val="10"/>
        <rFont val="Arial"/>
        <family val="2"/>
      </rPr>
      <t xml:space="preserve"> L</t>
    </r>
  </si>
  <si>
    <t>4 – Incidências sobre o preço de venda</t>
  </si>
  <si>
    <t>Percentual da base de cálculo para o ISS:</t>
  </si>
  <si>
    <t>Alíquota do ISS (sobre a base de cálculo):</t>
  </si>
  <si>
    <t>COFINS</t>
  </si>
  <si>
    <t>PIS</t>
  </si>
  <si>
    <t>INSS</t>
  </si>
  <si>
    <t>5 – Demonstrativo de cálculo do BDI</t>
  </si>
  <si>
    <t xml:space="preserve">Declaro para os devidos fins que o regime de Contribuição Previdenciária adotado para </t>
  </si>
  <si>
    <t xml:space="preserve">a Administração Pública.    </t>
  </si>
  <si>
    <t>Eng./Arq.</t>
  </si>
  <si>
    <t>CREA/CAU:</t>
  </si>
  <si>
    <t>Responsável Tomador</t>
  </si>
  <si>
    <t>Nome</t>
  </si>
  <si>
    <t>Christiano Spadetto</t>
  </si>
  <si>
    <t>Cargo</t>
  </si>
  <si>
    <t>Prefeito</t>
  </si>
  <si>
    <t>Rodovias e Ferrovias</t>
  </si>
  <si>
    <t>COMP.  Nº 03</t>
  </si>
  <si>
    <t>OBRA: RECUPERAÇÃO E REPOSIÇÃO DE CALÇAMENTO NO MUNICÍPIO DE CONCEIÇÃO DO CASTELO</t>
  </si>
  <si>
    <t>(hora) / SEM DESONERAÇÃO</t>
  </si>
  <si>
    <t>Retirada de meio-fio de concreto</t>
  </si>
  <si>
    <t>RECUPERAÇÃO DAS PAVIMENTAÇÕES E VIAS URBANAS NO MUNICÍPIO DE CONCEIÇÃO DO CASTELO</t>
  </si>
  <si>
    <t>RUA EDSON ALTOÉ, BAIRRO PEDRO RIGO, CONCEIÇÃO DO CASTELO - ES</t>
  </si>
  <si>
    <t>Fornecimento e assentamento de ladrilho hidráulico pastilhado ou ranhurado, vermelho, dim. 20x20 cm, esp. 1.5cm, assentado com
pasta de cimento colante, inclusive regularização e lastro</t>
  </si>
  <si>
    <t>OK</t>
  </si>
  <si>
    <t>OBS: composição montada com base na composição de serviço 010201 do DER</t>
  </si>
  <si>
    <t>ALEXANDRE GONÇALVES MANSUR ZAINE</t>
  </si>
  <si>
    <t>CREA ES-043313/D</t>
  </si>
  <si>
    <t>Engenheiro: 5 horas semanais por 4 meses</t>
  </si>
  <si>
    <t>Topógrafo: 5 horas por 4 dias</t>
  </si>
  <si>
    <t>04.01</t>
  </si>
  <si>
    <t>04.02</t>
  </si>
  <si>
    <t>m³</t>
  </si>
  <si>
    <t xml:space="preserve">CODIGO  </t>
  </si>
  <si>
    <t>DESCRICAO DO INSUMO</t>
  </si>
  <si>
    <t xml:space="preserve">UN    </t>
  </si>
  <si>
    <t xml:space="preserve">M     </t>
  </si>
  <si>
    <t xml:space="preserve">KG    </t>
  </si>
  <si>
    <t xml:space="preserve">L     </t>
  </si>
  <si>
    <t xml:space="preserve">M3    </t>
  </si>
  <si>
    <t xml:space="preserve">H     </t>
  </si>
  <si>
    <t xml:space="preserve">MES   </t>
  </si>
  <si>
    <t xml:space="preserve">M2    </t>
  </si>
  <si>
    <t xml:space="preserve">PAR   </t>
  </si>
  <si>
    <t xml:space="preserve">JG    </t>
  </si>
  <si>
    <t xml:space="preserve">T     </t>
  </si>
  <si>
    <t xml:space="preserve">CJ    </t>
  </si>
  <si>
    <t xml:space="preserve">100M  </t>
  </si>
  <si>
    <t xml:space="preserve">KWH   </t>
  </si>
  <si>
    <t xml:space="preserve">CENTO </t>
  </si>
  <si>
    <t>SC25KG</t>
  </si>
  <si>
    <t>M2XMES</t>
  </si>
  <si>
    <t xml:space="preserve">MXMES </t>
  </si>
  <si>
    <t>UNXMES</t>
  </si>
  <si>
    <t xml:space="preserve">MIL   </t>
  </si>
  <si>
    <t xml:space="preserve">310ML </t>
  </si>
  <si>
    <t>VALOR UNIT C/ BDI</t>
  </si>
  <si>
    <t>OBS: COMPOSIÇÃO COMPARATIVA COM O ITEM 01- ORÇAMENTO</t>
  </si>
  <si>
    <t>CONSIDERANDO 5 MESES DE OBRA</t>
  </si>
  <si>
    <t>LOCAÇÃO DE CONTAINER PARA ESCRITÓRIO E SANITÁRIOS - FORMAÇÃO DE CANTEIRO DE OBRAS</t>
  </si>
  <si>
    <t>LOCAL: RUA EDSON ALTOÉ, BAIRRO PEDRO RIGO, CONCEIÇÃO DO CASTELO-ES</t>
  </si>
  <si>
    <t>O MUNICÍPIO TEM INTERESSE EM REUTILIZAÇÃO DO MATERIAL RETIRADO EM ESTRADAS VICINAIS</t>
  </si>
  <si>
    <t>DER</t>
  </si>
  <si>
    <t>CPU 11</t>
  </si>
  <si>
    <t>LOCALIDADE: 2680 - VITORIA</t>
  </si>
  <si>
    <t>OBS: composição montada com base na composição 010213 DO DER</t>
  </si>
  <si>
    <t>OBS: composição montada com base na composição 200253 do DER</t>
  </si>
  <si>
    <t>EXECUÇÃO DE PAVIMENTO EM PISO INTERTRAVADO, COM BLOCO 16 FACES DE 22 X 11 CM, ESPESSURA 8 CM. AF_10/2022</t>
  </si>
  <si>
    <t>EXECUÇÃO DE PASSEIO (CALÇADA) OU PISO DE CONCRETO COM CONCRETO MOLDADO IN LOCO, USINADO, ACABAMENTO CONVENCIONAL, ESPESSURA 8 CM, ARMADO. AF_08/2022</t>
  </si>
  <si>
    <t xml:space="preserve">        PRECOS DE INSUMOS</t>
  </si>
  <si>
    <t>MES DE COLETA: 03/2023</t>
  </si>
  <si>
    <t>ENCARGOS SOCIAIS (%) HORISTA 116,32  MENSALISTA  72,58</t>
  </si>
  <si>
    <t xml:space="preserve">  PRECO MEDIANO R$</t>
  </si>
  <si>
    <t>ABERTURA PARA ENCAIXE DE CUBA OU LAVATORIO EM BANCADA DE MARMORE/ GRANITO OU OUTRO TIPO DE PEDRA NATURAL</t>
  </si>
  <si>
    <t>ABRACADEIRA DE LATAO PARA FIXACAO DE CABO PARA-RAIO, DIMENSOES 32 X 24 X 24 MM</t>
  </si>
  <si>
    <t>ABRACADEIRA DE NYLON PARA AMARRACAO DE CABOS, COMPRIMENTO DE *230* X *7,6* MM</t>
  </si>
  <si>
    <t>ABRACADEIRA DE NYLON PARA AMARRACAO DE CABOS, COMPRIMENTO DE 100 X 2,5 MM</t>
  </si>
  <si>
    <t>ABRACADEIRA DE NYLON PARA AMARRACAO DE CABOS, COMPRIMENTO DE 150 X *3,6* MM</t>
  </si>
  <si>
    <t>ABRACADEIRA DE NYLON PARA AMARRACAO DE CABOS, COMPRIMENTO DE 200 X *4,6* MM</t>
  </si>
  <si>
    <t>ABRACADEIRA DE NYLON PARA AMARRACAO DE CABOS, COMPRIMENTO DE 390 X *4,6* MM</t>
  </si>
  <si>
    <t>ABRACADEIRA EM ACO PARA AMARRACAO DE ELETRODUTOS, TIPO D, COM 1 1/2" E CUNHA DE FIXACAO</t>
  </si>
  <si>
    <t>ABRACADEIRA EM ACO PARA AMARRACAO DE ELETRODUTOS, TIPO D, COM 1 1/2" E PARAFUSO DE FIXACAO</t>
  </si>
  <si>
    <t>ABRACADEIRA EM ACO PARA AMARRACAO DE ELETRODUTOS, TIPO D, COM 1 1/4" E CUNHA DE FIXACAO</t>
  </si>
  <si>
    <t>ABRACADEIRA EM ACO PARA AMARRACAO DE ELETRODUTOS, TIPO D, COM 1 1/4" E PARAFUSO DE FIXACAO</t>
  </si>
  <si>
    <t>ABRACADEIRA EM ACO PARA AMARRACAO DE ELETRODUTOS, TIPO D, COM 1/2" E CUNHA DE FIXACAO</t>
  </si>
  <si>
    <t>ABRACADEIRA EM ACO PARA AMARRACAO DE ELETRODUTOS, TIPO D, COM 1/2" E PARAFUSO DE FIXACAO</t>
  </si>
  <si>
    <t>ABRACADEIRA EM ACO PARA AMARRACAO DE ELETRODUTOS, TIPO D, COM 1" E CUNHA DE FIXACAO</t>
  </si>
  <si>
    <t>ABRACADEIRA EM ACO PARA AMARRACAO DE ELETRODUTOS, TIPO D, COM 1" E PARAFUSO DE FIXACAO</t>
  </si>
  <si>
    <t>ABRACADEIRA EM ACO PARA AMARRACAO DE ELETRODUTOS, TIPO D, COM 2 1/2" E CUNHA DE FIXACAO</t>
  </si>
  <si>
    <t>ABRACADEIRA EM ACO PARA AMARRACAO DE ELETRODUTOS, TIPO D, COM 2 1/2" E PARAFUSO DE FIXACAO</t>
  </si>
  <si>
    <t>ABRACADEIRA EM ACO PARA AMARRACAO DE ELETRODUTOS, TIPO D, COM 2" E CUNHA DE FIXACAO</t>
  </si>
  <si>
    <t>ABRACADEIRA EM ACO PARA AMARRACAO DE ELETRODUTOS, TIPO D, COM 2" E PARAFUSO DE FIXACAO</t>
  </si>
  <si>
    <t>ABRACADEIRA EM ACO PARA AMARRACAO DE ELETRODUTOS, TIPO D, COM 3 1/2" E CUNHA DE FIXACAO</t>
  </si>
  <si>
    <t>ABRACADEIRA EM ACO PARA AMARRACAO DE ELETRODUTOS, TIPO D, COM 3/4" E CUNHA DE FIXACAO</t>
  </si>
  <si>
    <t>ABRACADEIRA EM ACO PARA AMARRACAO DE ELETRODUTOS, TIPO D, COM 3/4" E PARAFUSO DE FIXACAO</t>
  </si>
  <si>
    <t>ABRACADEIRA EM ACO PARA AMARRACAO DE ELETRODUTOS, TIPO D, COM 3/8" E PARAFUSO DE FIXACAO</t>
  </si>
  <si>
    <t>ABRACADEIRA EM ACO PARA AMARRACAO DE ELETRODUTOS, TIPO D, COM 3" E CUNHA DE FIXACAO</t>
  </si>
  <si>
    <t>ABRACADEIRA EM ACO PARA AMARRACAO DE ELETRODUTOS, TIPO D, COM 3" E PARAFUSO DE FIXACAO</t>
  </si>
  <si>
    <t>ABRACADEIRA EM ACO PARA AMARRACAO DE ELETRODUTOS, TIPO D, COM 4" E CUNHA DE FIXACAO</t>
  </si>
  <si>
    <t>ABRACADEIRA EM ACO PARA AMARRACAO DE ELETRODUTOS, TIPO D, COM 4" E PARAFUSO DE FIXACAO</t>
  </si>
  <si>
    <t>ABRACADEIRA EM ACO PARA AMARRACAO DE ELETRODUTOS, TIPO ECONOMICA (GOTA), COM 8"</t>
  </si>
  <si>
    <t>ABRACADEIRA EM ACO PARA AMARRACAO DE ELETRODUTOS, TIPO U SIMPLES, COM 1 1/2"</t>
  </si>
  <si>
    <t>ABRACADEIRA EM ACO PARA AMARRACAO DE ELETRODUTOS, TIPO U SIMPLES, COM 1 1/4"</t>
  </si>
  <si>
    <t>ABRACADEIRA EM ACO PARA AMARRACAO DE ELETRODUTOS, TIPO U SIMPLES, COM 1/2"</t>
  </si>
  <si>
    <t>ABRACADEIRA EM ACO PARA AMARRACAO DE ELETRODUTOS, TIPO U SIMPLES, COM 1"</t>
  </si>
  <si>
    <t>ABRACADEIRA EM ACO PARA AMARRACAO DE ELETRODUTOS, TIPO U SIMPLES, COM 2 1/2"</t>
  </si>
  <si>
    <t>ABRACADEIRA EM ACO PARA AMARRACAO DE ELETRODUTOS, TIPO U SIMPLES, COM 2"</t>
  </si>
  <si>
    <t>ABRACADEIRA EM ACO PARA AMARRACAO DE ELETRODUTOS, TIPO U SIMPLES, COM 3/4"</t>
  </si>
  <si>
    <t>ABRACADEIRA EM ACO PARA AMARRACAO DE ELETRODUTOS, TIPO U SIMPLES, COM 3/8"</t>
  </si>
  <si>
    <t>ABRACADEIRA EM ACO PARA AMARRACAO DE ELETRODUTOS, TIPO U SIMPLES, COM 3"</t>
  </si>
  <si>
    <t>ABRACADEIRA EM ACO PARA AMARRACAO DE ELETRODUTOS, TIPO U SIMPLES, COM 4"</t>
  </si>
  <si>
    <t>ABRACADEIRA PVC, PARA CALHA PLUVIAL, DIAMETRO ENTRE *80 E 100* MM, PARA DRENAGEM PLUVIAL PREDIAL</t>
  </si>
  <si>
    <t>ABRACADEIRA, GALVANIZADA/ZINCADA, ROSCA SEM FIM, PARAFUSO INOX, LARGURA  FITA *12,6 A *14 MM, D = 2" A 2 1/2"</t>
  </si>
  <si>
    <t>ABRACADEIRA, GALVANIZADA/ZINCADA, ROSCA SEM FIM, PARAFUSO INOX, LARGURA  FITA *12,6 A *14 MM, D = 3" A 3 3/4"</t>
  </si>
  <si>
    <t>ABRACADEIRA, GALVANIZADA/ZINCADA, ROSCA SEM FIM, PARAFUSO INOX, LARGURA  FITA *12,6 A *14 MM, D = 4" A 4 3/4"</t>
  </si>
  <si>
    <t>ACABAMENTO DE METAL CROMADO PARA REGISTRO PEQUENO, DE PAREDE, 1/2 " OU 3/4 "</t>
  </si>
  <si>
    <t>ACABAMENTO SIMPLES/CONVENCIONAL PARA FORRO PVC, TIPO "U" OU "C", COR BRANCA, COMPRIMENTO 6 M</t>
  </si>
  <si>
    <t>ACESSORIO DE LIGACAO NAO ELETRICO PARA CARGAS EXPLOSIVAS, TUBO DE 6 M</t>
  </si>
  <si>
    <t>ACESSORIO INICIADOR NAO ELETRICO, TUBO DE 6 M, TEMPO DE RETARDO DE *160* MS</t>
  </si>
  <si>
    <t>ACETILENO (RECARGA DE GAS ACETILENO PARA CILINDRO DE CONJUNTO OXICORTE GRANDE) NAO INCLUI TROCA/MANUTENCAO DO CILINDRO</t>
  </si>
  <si>
    <t>ACIDO CLORIDRICO / ACIDO MURIATICO, DILUICAO 10% A 12% PARA USO EM LIMPEZA</t>
  </si>
  <si>
    <t>ACO CA-25, 10,0 MM, OU 12,5 MM, OU 16,0 MM, OU 20,0 MM, OU 25,0 MM, VERGALHAO</t>
  </si>
  <si>
    <t>ACO CA-25, 16,0 MM, BARRA DE TRANSFERENCIA</t>
  </si>
  <si>
    <t>ACO CA-25, 20,0 MM, BARRA DE TRANSFERENCIA</t>
  </si>
  <si>
    <t>ACO CA-25, 25,0 MM, BARRA DE TRANSFERENCIA</t>
  </si>
  <si>
    <t>ACO CA-25, 32,0 MM, BARRA DE TRANSFERENCIA</t>
  </si>
  <si>
    <t>ACO CA-25, 32,0 MM, VERGALHAO</t>
  </si>
  <si>
    <t>ACO CA-25, 6,3 MM OU 8,0 MM, VERGALHAO</t>
  </si>
  <si>
    <t>ACO CA-50, 10,0 MM, OU 12,5 MM, OU 16,0 MM, OU 20,0 MM, DOBRADO E CORTADO</t>
  </si>
  <si>
    <t>ACO CA-50, 10,0 MM, VERGALHAO</t>
  </si>
  <si>
    <t>ACO CA-50, 12,5 MM OU 16,0 MM, VERGALHAO</t>
  </si>
  <si>
    <t>ACO CA-50, 20,0 MM OU 25,0 MM, VERGALHAO</t>
  </si>
  <si>
    <t>ACO CA-50, 32,0 MM, VERGALHAO</t>
  </si>
  <si>
    <t>ACO CA-50, 6,3 MM, DOBRADO E CORTADO</t>
  </si>
  <si>
    <t>ACO CA-50, 6,3 MM, VERGALHAO</t>
  </si>
  <si>
    <t>ACO CA-50, 8,0 MM, VERGALHAO</t>
  </si>
  <si>
    <t>ACO CA-60, 4,2 MM OU 5,0 MM, DOBRADO E CORTADO</t>
  </si>
  <si>
    <t>ACO CA-60, 4,2 MM, OU 5,0 MM, OU 6,0 MM, OU 7,0 MM, VERGALHAO</t>
  </si>
  <si>
    <t>ACO CA-60, 6,0 MM OU 7,0 MM, DOBRADO E CORTADO</t>
  </si>
  <si>
    <t>ACO CA-60, 8,0 MM OU 9,5 MM, VERGALHAO</t>
  </si>
  <si>
    <t>ACOPLAMENTO RIGIDO EM FERRO FUNDIDO PARA SISTEMA DE TUBULACAO RANHURADA, DN 50 MM (2")</t>
  </si>
  <si>
    <t>ACOPLAMENTO RIGIDO EM FERRO FUNDIDO PARA SISTEMA DE TUBULACAO RANHURADA, DN 65 MM (2 1/2")</t>
  </si>
  <si>
    <t>ACOPLAMENTO RIGIDO EM FERRO FUNDIDO PARA SISTEMA DE TUBULACAO RANHURADA, DN 80 MM (3")</t>
  </si>
  <si>
    <t>ADAPTADOR CPVC, ROSCAVEL, COM FLANGES E ANEL DE VEDACAO, 15 MM, CAIXA D'AGUA PARA AGUA QUENTE</t>
  </si>
  <si>
    <t>ADAPTADOR CPVC, ROSCAVEL, COM FLANGES E ANEL DE VEDACAO, 22 MM, CAIXA D'AGUA PARA AGUA QUENTE</t>
  </si>
  <si>
    <t>ADAPTADOR CPVC, ROSCAVEL, COM FLANGES E ANEL DE VEDACAO, 28 MM, CAIXA D'AGUA PARA AGUA QUENTE</t>
  </si>
  <si>
    <t>ADAPTADOR CPVC, ROSCAVEL, COM FLANGES E ANEL DE VEDACAO, 35 MM, CAIXA D'AGUA PARA AGUA QUENTE</t>
  </si>
  <si>
    <t>ADAPTADOR CPVC, ROSCAVEL, COM FLANGES E ANEL DE VEDACAO, 42 MM, CAIXA D'AGUA PARA AGUA QUENTE</t>
  </si>
  <si>
    <t>ADAPTADOR CPVC, ROSCAVEL, COM FLANGES E ANEL DE VEDACAO, 54 MM, CAIXA D'AGUA PARA AGUA QUENTE</t>
  </si>
  <si>
    <t>ADAPTADOR DE COMPRESSAO EM POLIPROPILENO (PP), PARA TUBO EM PEAD, 20 MM X 1/2", PARA LIGACAO PREDIAL DE AGUA (NTS 179)</t>
  </si>
  <si>
    <t>ADAPTADOR DE COMPRESSAO EM POLIPROPILENO (PP), PARA TUBO EM PEAD, 20 MM X 3/4", PARA LIGACAO PREDIAL DE AGUA (NTS 179)</t>
  </si>
  <si>
    <t>ADAPTADOR DE COMPRESSAO EM POLIPROPILENO (PP), PARA TUBO EM PEAD, 32 MM X 1", PARA LIGACAO PREDIAL DE AGUA (NTS 179)</t>
  </si>
  <si>
    <t>ADAPTADOR PVC SOLDAVEL CURTO COM BOLSA E ROSCA, 110 MM X 4", PARA AGUA FRIA</t>
  </si>
  <si>
    <t>ADAPTADOR PVC SOLDAVEL CURTO COM BOLSA E ROSCA, 20 MM X 1/2", PARA AGUA FRIA</t>
  </si>
  <si>
    <t>ADAPTADOR PVC SOLDAVEL CURTO COM BOLSA E ROSCA, 25 MM X 3/4", PARA AGUA FRIA</t>
  </si>
  <si>
    <t>ADAPTADOR PVC SOLDAVEL CURTO COM BOLSA E ROSCA, 32 MM X 1", PARA AGUA FRIA</t>
  </si>
  <si>
    <t>ADAPTADOR PVC SOLDAVEL CURTO COM BOLSA E ROSCA, 40 MM X 1 1/2", PARA AGUA FRIA</t>
  </si>
  <si>
    <t>ADAPTADOR PVC SOLDAVEL CURTO COM BOLSA E ROSCA, 40 MM X 1 1/4", PARA AGUA FRIA</t>
  </si>
  <si>
    <t>ADAPTADOR PVC SOLDAVEL CURTO COM BOLSA E ROSCA, 50 MM X 1 1/4", PARA AGUA FRIA</t>
  </si>
  <si>
    <t>ADAPTADOR PVC SOLDAVEL CURTO COM BOLSA E ROSCA, 50 MM X1 1/2", PARA AGUA FRIA</t>
  </si>
  <si>
    <t>ADAPTADOR PVC SOLDAVEL CURTO COM BOLSA E ROSCA, 60 MM X 2", PARA AGUA FRIA</t>
  </si>
  <si>
    <t>ADAPTADOR PVC SOLDAVEL CURTO COM BOLSA E ROSCA, 75 MM X 2 1/2", PARA AGUA FRIA</t>
  </si>
  <si>
    <t>ADAPTADOR PVC SOLDAVEL CURTO COM BOLSA E ROSCA, 85 MM X 3", PARA AGUA FRIA</t>
  </si>
  <si>
    <t>ADAPTADOR PVC SOLDAVEL, COM FLANGE E ANEL DE VEDACAO, 20 MM X 1/2", PARA CAIXA D'AGUA</t>
  </si>
  <si>
    <t>ADAPTADOR PVC SOLDAVEL, COM FLANGE E ANEL DE VEDACAO, 25 MM X 3/4", PARA CAIXA D'AGUA</t>
  </si>
  <si>
    <t>ADAPTADOR PVC SOLDAVEL, COM FLANGE E ANEL DE VEDACAO, 32 MM X 1", PARA CAIXA D'AGUA</t>
  </si>
  <si>
    <t>ADAPTADOR PVC SOLDAVEL, COM FLANGE E ANEL DE VEDACAO, 40 MM X 1 1/4", PARA CAIXA D'AGUA</t>
  </si>
  <si>
    <t>ADAPTADOR PVC SOLDAVEL, COM FLANGE E ANEL DE VEDACAO, 50 MM X 1 1/2", PARA CAIXA D'AGUA</t>
  </si>
  <si>
    <t>ADAPTADOR PVC SOLDAVEL, COM FLANGES E ANEL DE VEDACAO, 60 MM X 2", PARA CAIXA D' AGUA</t>
  </si>
  <si>
    <t>ADAPTADOR PVC SOLDAVEL, COM FLANGES LIVRES, 110 MM X 4", PARA CAIXA D' AGUA</t>
  </si>
  <si>
    <t>ADAPTADOR PVC SOLDAVEL, COM FLANGES LIVRES, 75 MM X 2  1/2", PARA CAIXA D' AGUA</t>
  </si>
  <si>
    <t>ADAPTADOR PVC SOLDAVEL, COM FLANGES LIVRES, 85 MM X 3", PARA CAIXA D' AGUA</t>
  </si>
  <si>
    <t>ADAPTADOR PVC SOLDAVEL, LONGO, COM FLANGE LIVRE,  110 MM X 4", PARA CAIXA D' AGUA</t>
  </si>
  <si>
    <t>ADAPTADOR PVC SOLDAVEL, LONGO, COM FLANGE LIVRE,  32 MM X 1", PARA CAIXA D' AGUA</t>
  </si>
  <si>
    <t>ADAPTADOR PVC SOLDAVEL, LONGO, COM FLANGE LIVRE,  75 MM X 2 1/2", PARA CAIXA D' AGUA</t>
  </si>
  <si>
    <t>ADAPTADOR PVC SOLDAVEL, LONGO, COM FLANGE LIVRE,  85 MM X 3", PARA CAIXA D' AGUA</t>
  </si>
  <si>
    <t>ADAPTADOR PVC, COM REGISTRO, PARA PEAD, 20 MM X 3/4", PARA LIGACAO PREDIAL DE AGUA</t>
  </si>
  <si>
    <t>ADAPTADOR PVC, ROSCAVEL, COM FLANGES E ANEL DE VEDACAO, 1 1/2", PARA CAIXA D'AGUA</t>
  </si>
  <si>
    <t>ADAPTADOR PVC, ROSCAVEL, COM FLANGES E ANEL DE VEDACAO, 1/2", PARA CAIXA D' AGUA</t>
  </si>
  <si>
    <t>ADAPTADOR PVC, ROSCAVEL, COM FLANGES E ANEL DE VEDACAO, 1", PARA CAIXA D' AGUA</t>
  </si>
  <si>
    <t>ADAPTADOR PVC, ROSCAVEL, COM FLANGES E ANEL DE VEDACAO, 3/4", PARA CAIXA D' AGUA</t>
  </si>
  <si>
    <t>ADAPTADOR, CPVC, SOLDAVEL, 15 MM, PARA AGUA QUENTE</t>
  </si>
  <si>
    <t>ADAPTADOR, CPVC, SOLDAVEL, 22 MM, PARA AGUA QUENTE</t>
  </si>
  <si>
    <t>ADAPTADOR, EM LATAO, ENGATE RAPIDO 2 1/2" X ROSCA INTERNA 5 FIOS 2 1/2",  PARA INSTALACAO PREDIAL DE COMBATE A INCENDIO</t>
  </si>
  <si>
    <t>ADAPTADOR, EM LATAO, ENGATE RAPIDO1 1/2" X ROSCA INTERNA 5 FIOS 2 1/2",  PARA INSTALACAO PREDIAL DE COMBATE A INCENDIO</t>
  </si>
  <si>
    <t>ADAPTADOR, PVC PBA,  BOLSA/ROSCA, JE, DN 75 / DE  85 MM</t>
  </si>
  <si>
    <t>ADAPTADOR, PVC PBA, BOLSA/ROSCA, JE, DN 100 / DE 110 MM</t>
  </si>
  <si>
    <t>ADAPTADOR, PVC PBA, BOLSA/ROSCA, JE, DN 50 / DE 60 MM</t>
  </si>
  <si>
    <t>ADAPTADOR, PVC PBA, PONTA/ROSCA, JE, DN 50 / DE  60 MM</t>
  </si>
  <si>
    <t>ADAPTADOR, PVC PBA, PONTA/ROSCA, JE, DN 75 / DE  85 MM</t>
  </si>
  <si>
    <t>ADESIVO / COLA DE CONTATO LIQUIDO, A BASE DE RESINAS, PARA COLAGEM DE ESPUMA PARA ISOLAMENTO TERMICO FLEXIVEL</t>
  </si>
  <si>
    <t>ADESIVO / COLA PARA EPS (ISOPOR) E OUTROS MATERIAIS</t>
  </si>
  <si>
    <t>ADESIVO ACRILICO DE BASE AQUOSA / COLA DE CONTATO</t>
  </si>
  <si>
    <t>ADESIVO ESTRUTURAL A BASE DE RESINA EPOXI PARA INJECAO EM TRINCAS, BICOMPONENTE, BAIXA VISCOSIDADE</t>
  </si>
  <si>
    <t>ADESIVO ESTRUTURAL A BASE DE RESINA EPOXI, BICOMPONENTE, FLUIDO</t>
  </si>
  <si>
    <t>ADESIVO ESTRUTURAL A BASE DE RESINA EPOXI, BICOMPONENTE, PASTOSO (TIXOTROPICO)</t>
  </si>
  <si>
    <t>ADESIVO PARA TUBOS CPVC, *75* G</t>
  </si>
  <si>
    <t>ADESIVO PLASTICO PARA PVC, BISNAGA COM 75 GR</t>
  </si>
  <si>
    <t>ADESIVO PLASTICO PARA PVC, FRASCO COM *850* GR</t>
  </si>
  <si>
    <t>ADESIVO PLASTICO PARA PVC, FRASCO COM 175 GR</t>
  </si>
  <si>
    <t>ADITIVO ACELERADOR DE PEGA E ENDURECIMENTO PARA ARGAMASSAS E CONCRETOS, LIQUIDO E ISENTO DE CLORETOS</t>
  </si>
  <si>
    <t>ADITIVO ADESIVO LIQUIDO PARA ARGAMASSAS DE REVESTIMENTOS CIMENTICIOS</t>
  </si>
  <si>
    <t>ADITIVO IMPERMEABILIZANTE DE PEGA NORMAL PARA ARGAMASSAS E CONCRETOS SEM ARMACAO, LIQUIDO E ISENTO DE CLORETOS</t>
  </si>
  <si>
    <t>ADITIVO IMPERMEABILIZANTE DE PEGA ULTRARRAPIDA, LIQUIDO E ISENTO DE CLORETOS</t>
  </si>
  <si>
    <t>ADITIVO LIQUIDO IMPERMEABILIZANTE CRISTALIZANTE</t>
  </si>
  <si>
    <t>ADITIVO LIQUIDO INCORPORADOR DE AR PARA CONCRETO E ARGAMASSA, LIQUIDO E ISENTO DE CLORETOS</t>
  </si>
  <si>
    <t>ADITIVO PLASTIFICANTE E ESTABILIZADOR PARA ARGAMASSAS DE ASSENTAMENTO E REBOCO, LIQUIDO E ISENTO DE CLORETOS</t>
  </si>
  <si>
    <t>ADITIVO PLASTIFICANTE RETARDADOR DE PEGA E REDUTOR DE AGUA PARA CONCRETO, LIQUIDO E ISENTO DE CLORETOS</t>
  </si>
  <si>
    <t>ADITIVO SUPERPLASTIFICANTE DE PEGA NORMAL PARA CONCRETO, LIQUIDO E ISENTO DE CLORETOS</t>
  </si>
  <si>
    <t>ADUELA/ GALERIA PRE-MOLDADA DE CONCRETO ARMADO, SECAO QUADRADA INTERNA DE 1,50 X 1,50 M (L X A), MISULA DE 20 X 20 CM, C = 1,00 M, ESPESSURA MIN = 15 CM, TB-45 E FCK DO CONCRETO = 30 MPA</t>
  </si>
  <si>
    <t>ADUELA/ GALERIA PRE-MOLDADA DE CONCRETO ARMADO, SECAO RETANGULAR INTERNA DE 2,00 X 2,00 M (L X A), MISULA DE 20 X 20 CM, C = 1,00 M, ESPESSURA MIN = 15 CM, TB-45 E FCK DO CONCRETO = 30 MPA</t>
  </si>
  <si>
    <t>ADUELA/ GALERIA PRE-MOLDADA DE CONCRETO ARMADO, SECAO RETANGULAR INTERNA DE 2,50 X 2,50 M (L X A), MISULA DE 20 X 20 CM, C = 1,00 M, ESPESSURA MIN = 15 CM, TB-45 E FCK DO CONCRETO = 30 MPA</t>
  </si>
  <si>
    <t>ADUELA/ GALERIA PRE-MOLDADA DE CONCRETO ARMADO, SECAO RETANGULAR INTERNA DE 3,00 X 3,00 M (L X A), MISULA DE 20 X 20 CM, C = 1.00 M, ESPESSURA MIN = 20 CM, TB-45 E FCK DO CONCRETO = 30 MPA</t>
  </si>
  <si>
    <t>AFASTADOR PARA TELHA DE FIBROCIMENTO CANALETE 90 OU KALHETAO</t>
  </si>
  <si>
    <t>AGENTE DE CURA, PROTETOR DA EVAPORACAO DA AGUA DE HIDRATACAO DO CONCRETO</t>
  </si>
  <si>
    <t>AGREGADO RECICLADO, TIPO RACHAO RECICLADO CINZA, CLASSE A</t>
  </si>
  <si>
    <t>AJUDANTE DE ARMADOR (HORISTA)</t>
  </si>
  <si>
    <t>AJUDANTE DE ARMADOR (MENSALISTA)</t>
  </si>
  <si>
    <t>AJUDANTE DE ELETRICISTA (HORISTA)</t>
  </si>
  <si>
    <t>AJUDANTE DE ELETRICISTA (MENSALISTA)</t>
  </si>
  <si>
    <t>AJUDANTE DE ESTRUTURAS METALICAS (MENSALISTA)</t>
  </si>
  <si>
    <t>AJUDANTE DE ESTRUTURAS METALICAS HORISTA</t>
  </si>
  <si>
    <t>AJUDANTE DE OPERACAO EM GERAL (HORISTA)</t>
  </si>
  <si>
    <t>AJUDANTE DE OPERACAO EM GERAL (MENSALISTA)</t>
  </si>
  <si>
    <t>AJUDANTE DE PINTOR (HORISTA)</t>
  </si>
  <si>
    <t>AJUDANTE DE PINTOR (MENSALISTA)</t>
  </si>
  <si>
    <t>AJUDANTE DE SERRALHEIRO (HORISTA)</t>
  </si>
  <si>
    <t>AJUDANTE DE SERRALHEIRO (MENSALISTA)</t>
  </si>
  <si>
    <t>AJUDANTE ESPECIALIZADO (HORISTA)</t>
  </si>
  <si>
    <t>AJUDANTE ESPECIALIZADO (MENSALISTA)</t>
  </si>
  <si>
    <t>ALCA PREFORMADA DE CONTRA POSTE, EM ACO GALVANIZADO, PARA CABO 3/16", COMPRIMENTO *860* MM</t>
  </si>
  <si>
    <t>ALCA PREFORMADA DE DISTRIBUICAO, EM ACO GALVANIZADO, PARA CABO DE ALUMINIO DIAMETRO 16 A 25 MM</t>
  </si>
  <si>
    <t>ALCA PREFORMADA DE DISTRIBUICAO, EM ACO GALVANIZADO, PARA CONDUTORES DE ALUMINIO AWG 1/0 (CAA 6/1 OU CA 7 FIOS)</t>
  </si>
  <si>
    <t>ALCA PREFORMADA DE DISTRIBUICAO, EM ACO GALVANIZADO, PARA CONDUTORES DE ALUMINIO AWG 2 (CAA 6/1 OU CA 7 FIOS)</t>
  </si>
  <si>
    <t>ALCA PREFORMADA DE SERVICO, EM ACO GALVANIZADO, PARA CONDUTORES DE ALUMINIO AWG 4 (CAA 6/1)</t>
  </si>
  <si>
    <t>ALCA PREFORMADA DE SERVICO, EM ACO GALVANIZADO, PARA CONDUTORES DE ALUMINIO AWG 6 (CAA 6/1)</t>
  </si>
  <si>
    <t>ALICATE DE CORTE DIAGONAL 6 " COM ISOLAMENTO</t>
  </si>
  <si>
    <t>ALICATE DE CRIMPAR RJ11, RJ12 E RJ45</t>
  </si>
  <si>
    <t>ALICATE DE PRESSAO PARA SOLDA DE CHAPA 18 "</t>
  </si>
  <si>
    <t>ALICATE DE PRESSAO 11 " PARA SOLDA, TIPO C</t>
  </si>
  <si>
    <t>ALICATE DE PRESSAO 11 " PARA SOLDA, TIPO U</t>
  </si>
  <si>
    <t>ALICATE PARA ANEIS DE PISTAO, CAPACIDADE 50 A 100 MM</t>
  </si>
  <si>
    <t>ALIMENTACAO - HORISTA (COLETADO CAIXA - ENCARGOS COMPLEMENTARES)</t>
  </si>
  <si>
    <t>ALIMENTACAO - MENSALISTA (COLETADO CAIXA - ENCARGOS COMPLEMENTARES)</t>
  </si>
  <si>
    <t>ALISADORA DE CONCRETO COM MOTOR A GASOLINA DE 5,5 HP, PESO COM MOTOR DE 78 KG, 4 PAS</t>
  </si>
  <si>
    <t>ALMOXARIFE (HORISTA)</t>
  </si>
  <si>
    <t>ALMOXARIFE (MENSALISTA)</t>
  </si>
  <si>
    <t>ALONGADOR COM TRES ALTURAS, EM TUBO DE ACO CARBONO, PINTURA NO PROCESSO ELETROSTATICO - EQUIPAMENTO DE GINASTICA PARA ACADEMIA AO AR LIVRE / ACADEMIA DA TERCEIRA IDADE - ATI</t>
  </si>
  <si>
    <t>ALUMINIO ANODIZADO</t>
  </si>
  <si>
    <t>ANEL BORRACHA PARA TUBO ESGOTO PREDIAL, DN 100 MM (NBR 5688)</t>
  </si>
  <si>
    <t>ANEL BORRACHA PARA TUBO ESGOTO PREDIAL, DN 50 MM (NBR 5688)</t>
  </si>
  <si>
    <t>ANEL BORRACHA PARA TUBO ESGOTO PREDIAL, DN 75 MM (NBR 5688)</t>
  </si>
  <si>
    <t>ANEL BORRACHA, DN 100 MM, PARA TUBO SERIE REFORCADA ESGOTO PREDIAL</t>
  </si>
  <si>
    <t>ANEL BORRACHA, DN 150 MM, PARA TUBO SERIE REFORCADA ESGOTO PREDIAL</t>
  </si>
  <si>
    <t>ANEL BORRACHA, DN 50 MM, PARA TUBO SERIE REFORCADA ESGOTO PREDIAL</t>
  </si>
  <si>
    <t>ANEL BORRACHA, DN 75 MM, PARA TUBO SERIE REFORCADA ESGOTO PREDIAL</t>
  </si>
  <si>
    <t>ANEL BORRACHA, PARA TUBO PVC DEFOFO, DN 100 MM (NBR 7665)</t>
  </si>
  <si>
    <t>ANEL BORRACHA, PARA TUBO PVC DEFOFO, DN 150 MM (NBR 7665)</t>
  </si>
  <si>
    <t>ANEL BORRACHA, PARA TUBO PVC DEFOFO, DN 200 MM (NBR 7665)</t>
  </si>
  <si>
    <t>ANEL BORRACHA, PARA TUBO PVC, REDE COLETOR ESGOTO, DN 100 MM (NBR 7362)</t>
  </si>
  <si>
    <t>ANEL BORRACHA, PARA TUBO PVC, REDE COLETOR ESGOTO, DN 150 MM (NBR 7362)</t>
  </si>
  <si>
    <t>ANEL BORRACHA, PARA TUBO PVC, REDE COLETOR ESGOTO, DN 200 MM (NBR 7362)</t>
  </si>
  <si>
    <t>ANEL BORRACHA, PARA TUBO PVC, REDE COLETOR ESGOTO, DN 250 MM (NBR 7362)</t>
  </si>
  <si>
    <t>ANEL BORRACHA, PARA TUBO PVC, REDE COLETOR ESGOTO, DN 350 MM (NBR 7362)</t>
  </si>
  <si>
    <t>ANEL BORRACHA, PARA TUBO PVC, REDE COLETOR ESGOTO, DN 400 MM (NBR 7362)</t>
  </si>
  <si>
    <t>ANEL BORRACHA, PARA TUBO/CONEXAO PVC PBA, DN 100 MM, PARA REDE AGUA</t>
  </si>
  <si>
    <t>ANEL BORRACHA, PARA TUBO/CONEXAO PVC PBA, DN 50 MM, PARA REDE AGUA</t>
  </si>
  <si>
    <t>ANEL BORRACHA, PARA TUBO/CONEXAO PVC PBA, DN 60 MM, PARA REDE AGUA</t>
  </si>
  <si>
    <t>ANEL BORRACHA, PARA TUBO/CONEXAO PVC PBA, DN 75 MM, PARA REDE AGUA</t>
  </si>
  <si>
    <t>ANEL BORRACHA, PARA TUBO, PVC REDE COLETOR ESGOTO, DN 300 MM (NBR 7362)</t>
  </si>
  <si>
    <t>ANEL DE BORRACHA PARA VEDACAO DE DUTO PEAD CORRUGADO PARA ELETRICA, DN 1 1/2" (NBR 15715)</t>
  </si>
  <si>
    <t>ANEL DE BORRACHA PARA VEDACAO DE DUTO PEAD CORRUGADO PARA ELETRICA, DN 1 1/4" (NBR 15715)</t>
  </si>
  <si>
    <t>ANEL DE BORRACHA PARA VEDACAO DE DUTO PEAD CORRUGADO PARA ELETRICA, DN 2" (NBR 15715)</t>
  </si>
  <si>
    <t>ANEL DE BORRACHA PARA VEDACAO DE DUTO PEAD CORRUGADO PARA ELETRICA, DN 3" (NBR 15715)</t>
  </si>
  <si>
    <t>ANEL DE BORRACHA PARA VEDACAO DE DUTO PEAD CORRUGADO PARA ELETRICA, DN 4" (NBR 15715)</t>
  </si>
  <si>
    <t>ANEL DE CONCRETO ARMADO COM FUNDO, PARA FOSSA E POCO 1,50 X *0,50* M</t>
  </si>
  <si>
    <t>ANEL DE CONCRETO ARMADO COM FUNDO, PARA FOSSA E POCO 2,00 X *0,50* M</t>
  </si>
  <si>
    <t>ANEL DE CONCRETO ARMADO COM FUNDO, PARA FOSSA E POCO 2,50 X *0,50* M</t>
  </si>
  <si>
    <t>ANEL DE CONCRETO ARMADO, COM FUROS/DRENO PARA SUMIDOURO, D = 0,80 M, H = 0,50 M</t>
  </si>
  <si>
    <t>ANEL DE CONCRETO ARMADO, COM FUROS/DRENO PARA SUMIDOURO, D = 1,00 M, H = 0,50M</t>
  </si>
  <si>
    <t>ANEL DE CONCRETO ARMADO, COM FUROS/DRENO PARA SUMIDOURO, D = 1,50 M, H = 0,50 M</t>
  </si>
  <si>
    <t>ANEL DE DISTRIBUICAO EM ACO GALVANIZADO PARA FIO FE-160</t>
  </si>
  <si>
    <t>ANEL DE EXPANSAO EM COBRE, ENGATE RAPIDO 1 1/2", PARA EMPATACAO MANGUEIRA DE COMBATE A INCENDIO PREDIAL</t>
  </si>
  <si>
    <t>ANEL DE EXPANSAO EM COBRE, ENGATE RAPIDO 2 1/2", PARA EMPATACAO MANGUEIRA DE COMBATE A INCENDIO PREDIAL</t>
  </si>
  <si>
    <t>ANEL DE VEDACAO/JUNTA ELASTICA, H = *16* MM, PARA TUBO DE CONCRETO, DN 300 MM</t>
  </si>
  <si>
    <t>ANEL DE VEDACAO/JUNTA ELASTICA, H = *16* MM, PARA TUBO DE CONCRETO, DN 400 MM</t>
  </si>
  <si>
    <t>ANEL DE VEDACAO/JUNTA ELASTICA, H = *16* MM, PARA TUBO DE CONCRETO, DN 500 MM</t>
  </si>
  <si>
    <t>ANEL DE VEDACAO/JUNTA ELASTICA, H = *16* MM, PARA TUBO DE CONCRETO, DN 600 MM</t>
  </si>
  <si>
    <t>ANEL DE VEDACAO/JUNTA ELASTICA, H = *18* MM, PARA TUBO DE CONCRETO, DN 700 MM</t>
  </si>
  <si>
    <t>ANEL DE VEDACAO/JUNTA ELASTICA, H = *19* MM, PARA TUBO DE CONCRETO, DN 800 MM</t>
  </si>
  <si>
    <t>ANEL DE VEDACAO/JUNTA ELASTICA, H = *19* MM, PARA TUBO DE CONCRETO, DN 900 MM</t>
  </si>
  <si>
    <t>ANEL DE VEDACAO/JUNTA ELASTICA, H = *21* MM, PARA TUBO DE CONCRETO, DN 1000 MM</t>
  </si>
  <si>
    <t>ANEL DE VEDACAO, PVC FLEXIVEL, 100 MM, PARA SAIDA DE BACIA / VASO SANITARIO</t>
  </si>
  <si>
    <t>ANEL EM CONCRETO ARMADO, LISO,  PARA FOSSAS SEPTICAS E SUMIDOUROS, COM FUNDO, DIAMETRO INTERNO DE 1,20 M E ALTURA DE 0,50 M</t>
  </si>
  <si>
    <t>ANEL EM CONCRETO ARMADO, LISO, PARA FOSSAS SEPTICAS E SUMIDOUROS, COM FUNDO, DIAMETRO INTERNO DE 3,00 M E ALTURA DE 0,50 M</t>
  </si>
  <si>
    <t>ANEL EM CONCRETO ARMADO, LISO, PARA FOSSAS SEPTICAS E SUMIDOUROS, SEM FUNDO, DIAMETRO INTERNO DE 2,00 M E ALTURA DE 0,50 M</t>
  </si>
  <si>
    <t>ANEL EM CONCRETO ARMADO, LISO, PARA FOSSAS SEPTICAS E SUMIDOUROS, SEM FUNDO, DIAMETRO INTERNO DE 2,50 M E ALTURA DE 0,50 M</t>
  </si>
  <si>
    <t>ANEL EM CONCRETO ARMADO, LISO, PARA FOSSAS SEPTICAS E SUMIDOUROS, SEM FUNDO, DIAMETRO INTERNO DE 3,00 M E ALTURA DE 0,50 M</t>
  </si>
  <si>
    <t>ANEL EM CONCRETO ARMADO, LISO, PARA POCOS DE INSPECAO, COM FUNDO, DIAMETRO INTERNO DE 0,60 M E ALTURA DE 0,50 M</t>
  </si>
  <si>
    <t>ANEL EM CONCRETO ARMADO, LISO, PARA POCOS DE INSPECAO, SEM FUNDO, DIAMETRO INTERNO DE 0,60 M E ALTURA DE 0,20 M</t>
  </si>
  <si>
    <t>ANEL EM CONCRETO ARMADO, LISO, PARA POCOS DE INSPECAO, SEM FUNDO, DIAMETRO INTERNO DE 0,60 M E ALTURA DE 0,50 M</t>
  </si>
  <si>
    <t>ANEL EM CONCRETO ARMADO, LISO, PARA POCOS DE VISITA, POCOS DE INSPECAO, FOSSAS SEPTICAS E SUMIDOUROS, COM FUNDO, DIAMETRO INTERNO DE 1,20 M E ALTURA DE 0,75 M</t>
  </si>
  <si>
    <t>ANEL EM CONCRETO ARMADO, LISO, PARA POCOS DE VISITA, POCOS DE INSPECAO, FOSSAS SEPTICAS E SUMIDOUROS, SEM FUNDO, DIAMETRO INTERNO DE 1,20 M E ALTURA DE 0,50 M</t>
  </si>
  <si>
    <t>ANEL EM CONCRETO ARMADO, LISO, PARA POCOS DE VISITAS, POCOS DE INSPECAO, FOSSAS SEPTICAS E SUMIDOUROS, COM FUNDO, DIAMETRO INTERNO DE 0,80 M E ALTURA DE 0,50 M</t>
  </si>
  <si>
    <t>ANEL EM CONCRETO ARMADO, LISO, PARA POCOS DE VISITAS, POCOS DE INSPECAO, FOSSAS SEPTICAS E SUMIDOUROS, COM FUNDO, DIAMETRO INTERNO DE 1,00 M E ALTURA DE 0,50 M</t>
  </si>
  <si>
    <t>ANEL EM CONCRETO ARMADO, LISO, PARA POCOS DE VISITAS, POCOS DE INSPECAO, FOSSAS SEPTICAS E SUMIDOUROS, SEM FUNDO, DIAMETRO INTERNO DE 0,80 M E ALTURA DE 0,50 M</t>
  </si>
  <si>
    <t>ANEL EM CONCRETO ARMADO, LISO, PARA POCOS DE VISITAS, POCOS DE INSPECAO, FOSSAS SEPTICAS E SUMIDOUROS, SEM FUNDO, DIAMETRO INTERNO DE 1,00 M E ALTURA DE 0,50 M</t>
  </si>
  <si>
    <t>ANEL EM CONCRETO ARMADO, LISO, PARA, POCOS DE VISITA, POCOS DE INSPECAO, FOSSAS SEPTICAS E SUMIDOUROS, COM FUNDO, DIAMETRO INTERNO DE 1,50 M E ALTURA DE 1,00 M</t>
  </si>
  <si>
    <t>ANEL EM CONCRETO ARMADO, LISO, PARA, POCOS DE VISITA, POCOS DE INSPECAO, FOSSAS SEPTICAS E SUMIDOUROS, SEM FUNDO, DIAMETRO INTERNO DE 1,50 M E ALTURA DE 0,50 M</t>
  </si>
  <si>
    <t>ANEL EM CONCRETO ARMADO, PERFURADO,  PARA FOSSAS SEPTICAS E SUMIDOUROS, SEM FUNDO, DIAMETRO INTERNO DE 1,20 M E ALTURA DE 0,50 M</t>
  </si>
  <si>
    <t>ANEL EM CONCRETO ARMADO, PERFURADO, PARA FOSSAS SEPTICAS E SUMIDOUROS, SEM FUNDO, DIAMETRO INTERNO DE 2,00 M E ALTURA DE 0,50 M</t>
  </si>
  <si>
    <t>ANEL EM CONCRETO ARMADO, PERFURADO, PARA FOSSAS SEPTICAS E SUMIDOUROS, SEM FUNDO, DIAMETRO INTERNO DE 2,50 M E ALTURA DE 0,50 M</t>
  </si>
  <si>
    <t>ANEL EM CONCRETO ARMADO, PERFURADO, PARA FOSSAS SEPTICAS E SUMIDOUROS, SEM FUNDO, DIAMETRO INTERNO DE 3,00 M E ALTURA DE 0,50 M</t>
  </si>
  <si>
    <t>APARELHO CORTE OXI-ACETILENO PARA SOLDA E CORTE CONTENDO MACARICO SOLDA, BICO DE CORTE, CILINDROS, REGULADORES, MANGUEIRAS E CARRINHO</t>
  </si>
  <si>
    <t>APARELHO SINALIZADOR LUMINOSO COM LED, PARA SAIDA GARAGEM, COM 2 LENTES EM POLICARBONATO, BIVOLT (INCLUI SUPORTE DE FIXACAO)</t>
  </si>
  <si>
    <t>APOIO DO PORTA DENTE PARA FRESADORA DE  ASFALTO</t>
  </si>
  <si>
    <t>APONTADOR OU APROPRIADOR DE MAO DE OBRA (HORISTA)</t>
  </si>
  <si>
    <t>APONTADOR OU APROPRIADOR DE MAO DE OBRA (MENSALISTA)</t>
  </si>
  <si>
    <t>AQUECEDOR DE AGUA A GAS GLP/GN COM CAPACIDADE DE ARMAZENAMENTO DE 50 A 80 L</t>
  </si>
  <si>
    <t>AQUECEDOR DE AGUA ELETRICO  RESERVATORIO DE 100 L CILINDRICO EM COBRE, REFORCADO COM ACO CARBONO, MONOFASICO, TENSAO NOMINAL 220 V</t>
  </si>
  <si>
    <t>AQUECEDOR DE AGUA ELETRICO  RESERVATORIO DE 500 L CILINDRICO EM COBRE, REFORCADO COM ACO CARBONO, MONOFASICO, TENSAO NOMINAL 220 V</t>
  </si>
  <si>
    <t>AQUECEDOR DE AGUA ELETRICO  RESERVATORIO DE 500 L CILINDRICO EM COBRE, REFORCADO COM ACO CARBONO, TRIFASICO, TENSAO NOMINAL 220/380/400 V, POTENCIA 24 KW</t>
  </si>
  <si>
    <t>AQUECEDOR DE AGUA ELETRICO  RESERVATORIO DE 700 L CILINDRICO EM COBRE, REFORCADO COM ACO CARBONO, MONOFASICO, TENSAO NOMINAL 220 V</t>
  </si>
  <si>
    <t>AQUECEDOR DE AGUA ELETRICO HORIZONTAL, RESERVATORIO DE 200 L CILINDRICO EM COBRE, REFORCADO COM ACO CARBONO, MONOFASICO, TENSAO NOMINAL 220 V</t>
  </si>
  <si>
    <t>AQUECEDOR DE OLEO BPF (FLUIDO) TERMICO, CAPACIDADE DE 300.000  KCAL/H</t>
  </si>
  <si>
    <t>AQUECEDOR SOLAR COM RESERVATORIO TERMICO DE 1000 L E *5* PLACAS COLETORAS DE *2,0* M2 (NAO INCLUI ACESSORIOS) (SEM INSTALACAO)</t>
  </si>
  <si>
    <t>AQUECEDOR SOLAR COM RESERVATORIO TERMICO DE 400 L E *2* PLACAS COLETORAS DE *2,0* M2 (NAO INCLUI ACESSORIOS) (SEM INSTALACAO)</t>
  </si>
  <si>
    <t>AQUECEDOR SOLAR COM RESERVATORIO TERMICO DE 600 L E *3* PLACAS COLETORAS DE *2,0* M2 (NAO INCLUI ACESSORIOS) (SEM INSTALACAO)</t>
  </si>
  <si>
    <t>AQUECEDOR SOLAR COM RESERVATORIO TERMICO DE 800 L E *4* PLACAS COLETORAS DE *2,0* M2 (NAO INCLUI ACESSORIOS) (SEM INSTALACAO)</t>
  </si>
  <si>
    <t>AQUECEDOR SOLAR DE INSTALACAO EXTERNA, KIT COMPACTO, CONJUNTO COM RESERVATORIO TERMICO DE 200 L, PLACA COLETORA DE *2,0* M2 E INCLUSO ACESSORIOS (RESIDENCIAS ATE 120,00 M2 E DE 4 A 5 BANHOS POR DIA) (SEM INSTALACAO)</t>
  </si>
  <si>
    <t>AR CONDICIONADO SPLIT INVERTER, HI-WALL (PAREDE), 12000 BTU/H, CICLO FRIO, 60HZ, CLASSIFICACAO A (SELO PROCEL), GAS HFC, CONTROLE S/FIO</t>
  </si>
  <si>
    <t>AR CONDICIONADO SPLIT INVERTER, HI-WALL (PAREDE), 18000 BTU/H, CICLO FRIO, 60HZ, CLASSIFICACAO A (SELO PROCEL), GAS HFC, CONTROLE S/FIO</t>
  </si>
  <si>
    <t>AR CONDICIONADO SPLIT INVERTER, HI-WALL (PAREDE), 24000 BTU/H, CICLO FRIO, 60HZ, CLASSIFICACAO A - SELO PROCEL, GAS HFC, CONTROLE S/FIO</t>
  </si>
  <si>
    <t>AR CONDICIONADO SPLIT INVERTER, HI-WALL (PAREDE), 9000 BTU/H, CICLO FRIO, 60HZ, CLASSIFICACAO A (SELO PROCEL), GAS HFC, CONTROLE S/FIO</t>
  </si>
  <si>
    <t>AR CONDICIONADO SPLIT INVERTER, PISO TETO, APRESENTANDO ENTRE 54000 E 58000 BTU/H, CICLO FRIO, 60HZ, CLASSIFICACAO ENERGETICA A OU B (SELO PROCEL), GAS HFC, CONTROLE S/FIO</t>
  </si>
  <si>
    <t>AR CONDICIONADO SPLIT INVERTER, PISO TETO, 18000 BTU/H, CICLO FRIO, 60HZ, CLASSIFICACAO ENERGETICA A OU B (SELO PROCEL), GAS HFC, CONTROLE S/FIO</t>
  </si>
  <si>
    <t>AR CONDICIONADO SPLIT INVERTER, PISO TETO, 24000 BTU/H, CICLO FRIO, 60HZ, CLASSIFICACAO ENERGETICA A OU B (SELO PROCEL), GAS HFC, CONTROLE S/FIO</t>
  </si>
  <si>
    <t>AR CONDICIONADO SPLIT INVERTER, PISO TETO, 36000 BTU/H, CICLO FRIO, 60HZ, CLASSIFICACAO ENERGETICA A OU B (SELO PROCEL), GAS HFC, CONTROLE S/FIO</t>
  </si>
  <si>
    <t>AR CONDICIONADO SPLIT INVERTER, PISO TETO, 48000 BTU/H, CICLO FRIO, 60HZ, CLASSIFICACAO ENERGETICA A OU B (SELO PROCEL), GAS HFC, CONTROLE S/FIO</t>
  </si>
  <si>
    <t>AR CONDICIONADO SPLIT ON/OFF, CASSETE (TETO), FRIO 4 VIAS 18000 BTUS/H, CLASSIFICACAO ENERGETICA C - SELO PROCEL, GAS HFC, CONTROLE S/ FIO</t>
  </si>
  <si>
    <t>AR CONDICIONADO SPLIT ON/OFF, CASSETE (TETO), FRIO 4 VIAS 24000 BTUS/H, CLASSIFICACAO ENERGETICA C - SELO PROCEL, GAS HFC, CONTROLE S/ FIO</t>
  </si>
  <si>
    <t>AR CONDICIONADO SPLIT ON/OFF, CASSETE (TETO), FRIO 4 VIAS 36000 BTUS/H, CLASSIFICACAO ENERGETICA C - SELO PROCEL, GAS HFC, CONTROLE S/ FIO</t>
  </si>
  <si>
    <t>AR CONDICIONADO SPLIT ON/OFF, CASSETE (TETO), FRIO 4 VIAS 48000 BTUS/H, CLASSIFICACAO ENERGETICA C - SELO PROCEL, GAS HFC, CONTROLE S/ FIO</t>
  </si>
  <si>
    <t>AR CONDICIONADO SPLIT ON/OFF, CASSETE (TETO), FRIO 4 VIAS 60000 BTUS/H, CLASSIFICACAO ENERGETICA C - SELO PROCEL, GAS HFC, CONTROLE S/ FIO</t>
  </si>
  <si>
    <t>AR CONDICIONADO SPLIT ON/OFF, CASSETE (TETO), 18000 BTUS/H, CICLO QUENTE/FRIO, 60 HZ, CLASSIFICACAO ENERGETICA C - SELO PROCEL, GAS HFC, CONTROLE S/ FIO</t>
  </si>
  <si>
    <t>AR CONDICIONADO SPLIT ON/OFF, CASSETE (TETO), 24000 BTUS/H, CICLO QUENTE/FRIO, 60 HZ, CLASSIFICACAO ENERGETICA C - SELO PROCEL, GAS HFC, CONTROLE S/ FIO</t>
  </si>
  <si>
    <t>AR CONDICIONADO SPLIT ON/OFF, CASSETE (TETO), 36000 BTUS/H, CICLO QUENTE/FRIO, 60 HZ, CLASSIFICACAO ENERGETICA A - SELO PROCEL, GAS HFC, CONTROLE S/ FIO</t>
  </si>
  <si>
    <t>AR CONDICIONADO SPLIT ON/OFF, CASSETE (TETO), 48000 BTUS/H, CICLO QUENTE/FRIO, 60 HZ, CLASSIFICACAO ENERGETICA A - SELO PROCEL, GAS HFC, CONTROLE S/ FIO</t>
  </si>
  <si>
    <t>AR CONDICIONADO SPLIT ON/OFF, CASSETE (TETO), 60000 BTUS/H, CICLO QUENTE/FRIO, 60 HZ, CLASSIFICACAO ENERGETICA A - SELO PROCEL, GAS HFC, CONTROLE S/ FIO</t>
  </si>
  <si>
    <t>AR CONDICIONADO SPLIT ON/OFF, HI-WALL (PAREDE), 12000 BTUS/H, CICLO FRIO, 60 HZ, CLASSIFICACAO ENERGETICA A - SELO PROCEL, GAS HFC, CONTROLE S/ FIO</t>
  </si>
  <si>
    <t>AR CONDICIONADO SPLIT ON/OFF, HI-WALL (PAREDE), 12000 BTUS/H, CICLO QUENTE/FRIO, 60 HZ, CLASSIFICACAO ENERGETICA A - SELO PROCEL, GAS HFC, CONTROLE S/ FIO</t>
  </si>
  <si>
    <t>AR CONDICIONADO SPLIT ON/OFF, HI-WALL (PAREDE), 18000 BTUS/H, CICLO FRIO, 60 HZ, CLASSIFICACAO ENERGETICA A - SELO PROCEL, GAS HFC, CONTROLE S/ FIO</t>
  </si>
  <si>
    <t>AR CONDICIONADO SPLIT ON/OFF, HI-WALL (PAREDE), 18000 BTUS/H, CICLO QUENTE/FRIO, 60 HZ, CLASSIFICACAO ENERGETICA A - SELO PROCEL, GAS HFC, CONTROLE S/ FIO</t>
  </si>
  <si>
    <t>AR CONDICIONADO SPLIT ON/OFF, HI-WALL (PAREDE), 24000 BTUS/H, CICLO FRIO, 60 HZ, CLASSIFICACAO ENERGETICA A - SELO PROCEL, GAS HFC, CONTROLE S/ FIO</t>
  </si>
  <si>
    <t>AR CONDICIONADO SPLIT ON/OFF, HI-WALL (PAREDE), 24000 BTUS/H, CICLO QUENTE/FRIO, 60 HZ, CLASSIFICACAO ENERGETICA A - SELO PROCEL, GAS HFC, CONTROLE S/ FIO</t>
  </si>
  <si>
    <t>AR CONDICIONADO SPLIT ON/OFF, HI-WALL (PAREDE), 9000 BTUS/H, CICLO FRIO, 60 HZ, CLASSIFICACAO ENERGETICA A - SELO PROCEL, GAS HFC, CONTROLE S/ FIO</t>
  </si>
  <si>
    <t>AR CONDICIONADO SPLIT ON/OFF, HI-WALL (PAREDE), 9000 BTUS/H, CICLO QUENTE/FRIO, 60 HZ, CLASSIFICACAO ENERGETICA A - SELO PROCEL, GAS HFC, CONTROLE S/ FIO</t>
  </si>
  <si>
    <t>AR CONDICIONADO SPLIT ON/OFF, PISO TETO, 18.000 BTU/H, CICLO FRIO, 60HZ, CLASSIFICACAO ENERGETICA C - SELO PROCEL, GAS HFC, CONTROLE S/FIO</t>
  </si>
  <si>
    <t>AR CONDICIONADO SPLIT ON/OFF, PISO TETO, 24.000 BTU/H, CICLO FRIO, 60HZ, CLASSIFICACAO ENERGETICA C - SELO PROCEL, GAS HFC, CONTROLE S/FIO</t>
  </si>
  <si>
    <t>AR CONDICIONADO SPLIT ON/OFF, PISO TETO, 36.000 BTU/H, CICLO FRIO, 60HZ, CLASSIFICACAO ENERGETICA C - SELO PROCEL, GAS HFC, CONTROLE S/FIO</t>
  </si>
  <si>
    <t>AR CONDICIONADO SPLIT ON/OFF, PISO TETO, 48.000 BTU/H, CICLO FRIO, 60HZ, CLASSIFICACAO ENERGETICA C - SELO PROCEL, GAS HFC, CONTROLE S/FIO</t>
  </si>
  <si>
    <t>AR CONDICIONADO SPLIT ON/OFF, PISO TETO, 60.000 BTU/H, CICLO FRIO, 60HZ, CLASSIFICACAO ENERGETICA C - SELO PROCEL, GAS HFC, CONTROLE S/FIO</t>
  </si>
  <si>
    <t>AR-CONDICIONADO FRIO SPLITAO INVERTER 30 TR</t>
  </si>
  <si>
    <t>AR-CONDICIONADO FRIO SPLITAO MODULAR 10 TR</t>
  </si>
  <si>
    <t>AR-CONDICIONADO FRIO SPLITAO MODULAR 15 TR</t>
  </si>
  <si>
    <t>AR-CONDICIONADO FRIO SPLITAO MODULAR 20 TR</t>
  </si>
  <si>
    <t>AR-CONDICIONADO SPLIT INVERTER, PISO TETO, 24000 BTU/H, QUENTE/FRIO, 60HZ, CLASSIFICACAO ENERGETICA A - SELO PROCEL, GAS HFC, CONTROLE S/FIO</t>
  </si>
  <si>
    <t>ARADO REVERSIVEL COM 3 DISCOS DE 26" X 6MM REBOCAVEL</t>
  </si>
  <si>
    <t>ARAME DE ACO OVALADO 15 X 17 ( 45,7 KG, 700 KGF), ROLO 1000 M</t>
  </si>
  <si>
    <t>ARAME DE AMARRACAO PARA GABIAO GALVANIZADO, DIAMETRO 2,2 MM</t>
  </si>
  <si>
    <t>ARAME FARPADO GALVANIZADO, 14 BWG (2,11 MM), CLASSE 250</t>
  </si>
  <si>
    <t>ARAME FARPADO GALVANIZADO, 16 BWG (1,65 MM), CLASSE 250</t>
  </si>
  <si>
    <t>ARAME GALVANIZADO 12 BWG, D = 2,76 MM (0,048 KG/M) OU 14 BWG, D = 2,11 MM (0,026 KG/M)</t>
  </si>
  <si>
    <t>ARAME GALVANIZADO 16 BWG, D = 1,65MM (0,0166 KG/M)</t>
  </si>
  <si>
    <t>ARAME GALVANIZADO 18 BWG, D = 1,24MM (0,009 KG/M)</t>
  </si>
  <si>
    <t>ARAME GALVANIZADO 6 BWG, D = 5,16 MM (0,157 KG/M), OU 8 BWG, D = 4,19 MM (0,101 KG/M), OU 10 BWG, D = 3,40 MM (0,0713 KG/M)</t>
  </si>
  <si>
    <t>ARAME PROTEGIDO COM POLIMERO PARA GABIAO, DIAMETRO 2,2 MM</t>
  </si>
  <si>
    <t>ARAME RECOZIDO 16 BWG, D = 1,65 MM (0,016 KG/M) OU 18 BWG, D = 1,25 MM (0,01 KG/M)</t>
  </si>
  <si>
    <t>AREIA FINA - POSTO JAZIDA/FORNECEDOR (RETIRADO NA JAZIDA, SEM TRANSPORTE)</t>
  </si>
  <si>
    <t>AREIA GROSSA - POSTO JAZIDA/FORNECEDOR (RETIRADO NA JAZIDA, SEM TRANSPORTE)</t>
  </si>
  <si>
    <t>AREIA MEDIA - POSTO JAZIDA/FORNECEDOR (RETIRADO NA JAZIDA, SEM TRANSPORTE)</t>
  </si>
  <si>
    <t>AREIA PARA ATERRO - POSTO JAZIDA/FORNECEDOR (RETIRADO NA JAZIDA, SEM TRANSPORTE)</t>
  </si>
  <si>
    <t>AREIA PARA LEITO FILTRANTE (0,42 A 1,68 MM) - POSTO JAZIDA/FORNECEDOR (RETIRADO NA JAZIDA, SEM TRANSPORTE)</t>
  </si>
  <si>
    <t>ARGAMASSA COLANTE AC I PARA CERAMICAS</t>
  </si>
  <si>
    <t>ARGAMASSA COLANTE AC II</t>
  </si>
  <si>
    <t>ARGAMASSA COLANTE TIPO AC III</t>
  </si>
  <si>
    <t>ARGAMASSA COLANTE TIPO AC III E</t>
  </si>
  <si>
    <t>ARGAMASSA INDUSTRIALIZADA MULTIUSO, PARA REVESTIMENTO INTERNO E EXTERNO E ASSENTAMENTO DE BLOCOS DIVERSOS</t>
  </si>
  <si>
    <t>ARGAMASSA INDUSTRIALIZADA PARA CHAPISCO COLANTE</t>
  </si>
  <si>
    <t>ARGAMASSA INDUSTRIALIZADA PARA CHAPISCO ROLADO</t>
  </si>
  <si>
    <t>ARGAMASSA PARA REVESTIMENTO DECORATIVO MONOCAMADA</t>
  </si>
  <si>
    <t>ARGAMASSA PISO SOBRE PISO</t>
  </si>
  <si>
    <t>ARGAMASSA POLIMERICA DE REPARO ESTRUTURAL, BICOMPONENTE</t>
  </si>
  <si>
    <t>ARGAMASSA POLIMERICA IMPERMEABILIZANTE SEMIFLEXIVEL, BICOMPONENTE (MEMBRANA IMPERMEABILIZANTE ACRILICA)</t>
  </si>
  <si>
    <t>ARGAMASSA PRONTA PARA CONTRAPISO</t>
  </si>
  <si>
    <t>ARGAMASSA USINADA AUTOADENSAVEL E AUTONIVELANTE PARA CONTRAPISO, INCLUI BOMBEAMENTO</t>
  </si>
  <si>
    <t>ARGILA EXPANDIDA, GRANULOMETRIA 2215</t>
  </si>
  <si>
    <t>ARGILA OU BARRO PARA ATERRO/REATERRO (COM TRANSPORTE ATE 10 KM)</t>
  </si>
  <si>
    <t>ARGILA OU BARRO PARA ATERRO/REATERRO (RETIRADO NA JAZIDA, SEM TRANSPORTE)</t>
  </si>
  <si>
    <t>ARGILA, ARGILA VERMELHA OU ARGILA ARENOSA (RETIRADA NA JAZIDA, SEM TRANSPORTE)</t>
  </si>
  <si>
    <t>ARMACAO VERTICAL COM HASTE E CONTRA-PINO, EM CHAPA DE ACO GALVANIZADO 3/16", COM 1 ESTRIBO E 1 ISOLADOR</t>
  </si>
  <si>
    <t>ARMACAO VERTICAL COM HASTE E CONTRA-PINO, EM CHAPA DE ACO GALVANIZADO 3/16", COM 1 ESTRIBO, SEM ISOLADOR</t>
  </si>
  <si>
    <t>ARMACAO VERTICAL COM HASTE E CONTRA-PINO, EM CHAPA DE ACO GALVANIZADO 3/16", COM 2 ESTRIBOS, E 2 ISOLADORES</t>
  </si>
  <si>
    <t>ARMACAO VERTICAL COM HASTE E CONTRA-PINO, EM CHAPA DE ACO GALVANIZADO 3/16", COM 2 ESTRIBOS, SEM ISOLADOR</t>
  </si>
  <si>
    <t>ARMACAO VERTICAL COM HASTE E CONTRA-PINO, EM CHAPA DE ACO GALVANIZADO 3/16", COM 3 ESTRIBOS E 3 ISOLADORES</t>
  </si>
  <si>
    <t>ARMACAO VERTICAL COM HASTE E CONTRA-PINO, EM CHAPA DE ACO GALVANIZADO 3/16", COM 3 ESTRIBOS, SEM ISOLADOR</t>
  </si>
  <si>
    <t>ARMACAO VERTICAL COM HASTE E CONTRA-PINO, EM CHAPA DE ACO GALVANIZADO 3/16", COM 4 ESTRIBOS E 4 ISOLADORES</t>
  </si>
  <si>
    <t>ARMACAO VERTICAL COM HASTE E CONTRA-PINO, EM CHAPA DE ACO GALVANIZADO 3/16", COM 4 ESTRIBOS, SEM ISOLADOR</t>
  </si>
  <si>
    <t>ARMADOR (HORISTA)</t>
  </si>
  <si>
    <t>ARMADOR (MENSALISTA)</t>
  </si>
  <si>
    <t>ARQUITETO JUNIOR</t>
  </si>
  <si>
    <t>ARQUITETO JUNIOR (MENSALISTA)</t>
  </si>
  <si>
    <t>ARQUITETO PAISAGISTA</t>
  </si>
  <si>
    <t>ARQUITETO PAISAGISTA (MENSALISTA)</t>
  </si>
  <si>
    <t>ARQUITETO PLENO</t>
  </si>
  <si>
    <t>ARQUITETO PLENO (MENSALISTA)</t>
  </si>
  <si>
    <t>ARQUITETO SENIOR</t>
  </si>
  <si>
    <t>ARQUITETO SENIOR (MENSALISTA)</t>
  </si>
  <si>
    <t>ARRUELA  EM ACO GALVANIZADO, DIAMETRO EXTERNO = 35MM, ESPESSURA = 3MM, DIAMETRO DO FURO= 18MM</t>
  </si>
  <si>
    <t>ARRUELA EM ALUMINIO, COM ROSCA, DE  1 1/4", PARA ELETRODUTO</t>
  </si>
  <si>
    <t>ARRUELA EM ALUMINIO, COM ROSCA, DE 1 1/2", PARA ELETRODUTO</t>
  </si>
  <si>
    <t>ARRUELA EM ALUMINIO, COM ROSCA, DE 1/2", PARA ELETRODUTO</t>
  </si>
  <si>
    <t>ARRUELA EM ALUMINIO, COM ROSCA, DE 1", PARA ELETRODUTO</t>
  </si>
  <si>
    <t>ARRUELA EM ALUMINIO, COM ROSCA, DE 2 1/2", PARA ELETRODUTO</t>
  </si>
  <si>
    <t>ARRUELA EM ALUMINIO, COM ROSCA, DE 2", PARA ELETRODUTO</t>
  </si>
  <si>
    <t>ARRUELA EM ALUMINIO, COM ROSCA, DE 3/4", PARA ELETRODUTO</t>
  </si>
  <si>
    <t>ARRUELA EM ALUMINIO, COM ROSCA, DE 3/8", PARA ELETRODUTO</t>
  </si>
  <si>
    <t>ARRUELA EM ALUMINIO, COM ROSCA, DE 3", PARA ELETRODUTO</t>
  </si>
  <si>
    <t>ARRUELA EM ALUMINIO, COM ROSCA, DE 4", PARA ELETRODUTO</t>
  </si>
  <si>
    <t>ARRUELA LISA, REDONDA, DE LATAO POLIDO, DIAMETRO NOMINAL 5/8", DIAMETRO EXTERNO = 34 MM, DIAMETRO DO FURO = 17 MM, ESPESSURA = *2,5* MM</t>
  </si>
  <si>
    <t>ARRUELA QUADRADA EM ACO GALVANIZADO, DIMENSAO = 38 MM, ESPESSURA = 3MM, DIAMETRO DO FURO= 18 MM</t>
  </si>
  <si>
    <t>ASFALTO MODIFICADO TIPO I - NBR 9910 (ASFALTO OXIDADO PARA IMPERMEABILIZACAO, COEFICIENTE DE PENETRACAO 25-40)</t>
  </si>
  <si>
    <t>ASFALTO MODIFICADO TIPO II - NBR 9910 (ASFALTO OXIDADO PARA IMPERMEABILIZACAO, COEFICIENTE DE PENETRACAO 20-35)</t>
  </si>
  <si>
    <t>ASFALTO MODIFICADO TIPO III - NBR 9910 (ASFALTO OXIDADO PARA IMPERMEABILIZACAO, COEFICIENTE DE PENETRACAO 15-25)</t>
  </si>
  <si>
    <t>ASSENTADOR DE MANILHAS</t>
  </si>
  <si>
    <t>ASSENTADOR DE MANILHAS (MENSALISTA)</t>
  </si>
  <si>
    <t>ASSENTO  VASO SANITARIO INFANTIL EM PLASTICO BRANCO</t>
  </si>
  <si>
    <t>ASSENTO SANITARIO DE PLASTICO, TIPO CONVENCIONAL</t>
  </si>
  <si>
    <t>AUTOMATICO DE BOIA SUPERIOR / INFERIOR, *15* A / 250 V</t>
  </si>
  <si>
    <t>AUXILIAR DE ALMOXARIFE (HORISTA)</t>
  </si>
  <si>
    <t>AUXILIAR DE ALMOXARIFE (MENSALISTA)</t>
  </si>
  <si>
    <t>AUXILIAR DE AZULEJISTA (HORISTA)</t>
  </si>
  <si>
    <t>AUXILIAR DE AZULEJISTA (MENSALISTA)</t>
  </si>
  <si>
    <t>AUXILIAR DE ENCANADOR OU BOMBEIRO HIDRAULICO (HORISTA)</t>
  </si>
  <si>
    <t>AUXILIAR DE ENCANADOR OU BOMBEIRO HIDRAULICO (MENSALISTA)</t>
  </si>
  <si>
    <t>AUXILIAR DE ESCRITORIO (HORISTA)</t>
  </si>
  <si>
    <t>AUXILIAR DE ESCRITORIO (MENSALISTA)</t>
  </si>
  <si>
    <t>AUXILIAR DE LABORATORISTA DE SOLOS E DE CONCRETO (HORISTA)</t>
  </si>
  <si>
    <t>AUXILIAR DE LABORATORISTA DE SOLOS E DE CONCRETO (MENSALISTA)</t>
  </si>
  <si>
    <t>AUXILIAR DE MECANICO</t>
  </si>
  <si>
    <t>AUXILIAR DE MECANICO (MENSALISTA)</t>
  </si>
  <si>
    <t>AUXILIAR DE PEDREIRO (HORISTA)</t>
  </si>
  <si>
    <t>AUXILIAR DE PEDREIRO (MENSALISTA)</t>
  </si>
  <si>
    <t>AUXILIAR DE SERVICOS GERAIS</t>
  </si>
  <si>
    <t>AUXILIAR DE SERVICOS GERAIS (MENSALISTA)</t>
  </si>
  <si>
    <t>AUXILIAR DE TOPOGRAFO (HORISTA)</t>
  </si>
  <si>
    <t>AUXILIAR DE TOPOGRAFO (MENSALISTA)</t>
  </si>
  <si>
    <t>AUXILIAR TECNICO / ASSISTENTE DE ENGENHARIA</t>
  </si>
  <si>
    <t>AUXILIAR TECNICO / ASSISTENTE DE ENGENHARIA (MENSALISTA)</t>
  </si>
  <si>
    <t>AVENTAL DE SEGURANCA DE RASPA DE COURO 1,00 X 0,60 M</t>
  </si>
  <si>
    <t>AZULEJISTA OU LADRILHEIRO (HORISTA)</t>
  </si>
  <si>
    <t>AZULEJISTA OU LADRILHEIRO (MENSALISTA)</t>
  </si>
  <si>
    <t>BACIA SANITARIA (VASO) COM CAIXA ACOPLADA, SIFAO APARENTE, DE LOUCA BRANCA (SEM ASSENTO)</t>
  </si>
  <si>
    <t>BACIA SANITARIA (VASO) COM CAIXA ACOPLADA, SIFAO OCULTO / CARENADO, DE LOUCA BRANCA (SEM ASSENTO ) - PADRAO ALTO</t>
  </si>
  <si>
    <t>BACIA SANITARIA (VASO) CONVENCIONAL PARA PCD, SEM FURO FRONTAL, DE LOUCA BRANCA (SEM ASSENTO)</t>
  </si>
  <si>
    <t>BACIA SANITARIA (VASO) CONVENCIONAL PARA USO ESPECIFICO (HOSPITAIS, CLINICAS), COM FURO FRONTAL, DE LOUCA BRANCA, SEM ASSENTO</t>
  </si>
  <si>
    <t>BACIA SANITARIA (VASO) CONVENCIONAL, DE LOUCA BRANCA, SIFAO APARENTE, SAIDA VERTICAL (SEM ASSENTO)</t>
  </si>
  <si>
    <t>BACIA SANITARIA (VASO) CONVENCIONAL, DE LOUCA COLORIDA, SIFAO APARENTE, SAIDA VERTICAL (SEM ASSENTO)</t>
  </si>
  <si>
    <t>BACIA SANITARIA (VASO) INFANTIL, SIFONADO, DE LOUCA BRANCA, (SEM ASSENTO)</t>
  </si>
  <si>
    <t>BALDE PLASTICO CAPACIDADE *10* L</t>
  </si>
  <si>
    <t>BALDE VERMELHO PARA SINALIZACAO DE VIAS</t>
  </si>
  <si>
    <t>BANCADA DE MARMORE SINTETICO COM UMA CUBA, 120 X *60* CM</t>
  </si>
  <si>
    <t>BANCADA DE MARMORE SINTETICO COM UMA CUBA, 150 X *60* CM</t>
  </si>
  <si>
    <t>BANCADA DE MARMORE SINTETICO COM UMA CUBA, 200 X *60* CM</t>
  </si>
  <si>
    <t>BANCADA/ BANCA EM GRANITO, POLIDO, TIPO ANDORINHA/ QUARTZ/ CASTELO/ CORUMBA OU OUTROS EQUIVALENTES DA REGIAO, COM CUBA INOX, FORMATO *120 X 60* CM, E=  *2* CM</t>
  </si>
  <si>
    <t>BANCADA/ BANCA/ BALCAO/ TAMPO EM MARMORE BRANCO COMUM, POLIDO, LISO, ACABAMENTO RETO, E= *3* CM (SEM FUROS)</t>
  </si>
  <si>
    <t>BANCADA/BANCA/PIA DE ACO INOXIDAVEL (AISI 430) COM 1 CUBA CENTRAL, COM VALVULA, ESCORREDOR DUPLO, DE *0,55 X 1,20* M</t>
  </si>
  <si>
    <t>BANCADA/BANCA/PIA DE ACO INOXIDAVEL (AISI 430) COM 1 CUBA CENTRAL, COM VALVULA, ESCORREDOR DUPLO, DE *0,55 X 1,40* M</t>
  </si>
  <si>
    <t>BANCADA/BANCA/PIA DE ACO INOXIDAVEL (AISI 430) COM 1 CUBA CENTRAL, COM VALVULA, ESCORREDOR DUPLO, DE *0,55 X 1,80* M</t>
  </si>
  <si>
    <t>BANCADA/BANCA/PIA DE ACO INOXIDAVEL (AISI 430) COM 1 CUBA CENTRAL, COM VALVULA, LISA (SEM ESCORREDOR), DE *0,55 X 1,20* M</t>
  </si>
  <si>
    <t>BANCADA/BANCA/PIA DE ACO INOXIDAVEL (AISI 430) COM 1 CUBA CENTRAL, SEM VALVULA, ESCORREDOR DUPLO, DE *0,55 X 1,60* M</t>
  </si>
  <si>
    <t>BANCADA/BANCA/PIA DE ACO INOXIDAVEL (AISI 430) COM 2 CUBAS, COM VALVULAS, ESCORREDOR DUPLO, DE *0,55 X 2,00* M</t>
  </si>
  <si>
    <t>BANCADA/TAMPO ACO INOX (AISI 304), LARGURA 60 CM, COM RODABANCA (NAO INCLUI PES DE APOIO)</t>
  </si>
  <si>
    <t>BANCADA/TAMPO ACO INOX (AISI 304), LARGURA 70 CM, COM RODABANCA (NAO INCLUI PES DE APOIO)</t>
  </si>
  <si>
    <t>BANCADA/TAMPO LISO (SEM CUBA) EM MARMORE SINTETICO</t>
  </si>
  <si>
    <t>BANCO ARTICULADO PARA BANHO, EM ACO INOX POLIDO, 70* CM X 45* CM</t>
  </si>
  <si>
    <t>BANCO COM ENCOSTO, 1,60M* DE COMPRIMENTO, EM TUBO DE ACO CARBONO E PINTURA NO PROCESSO ELETROSTATICO - PARA ACADEMIA AO AR LIVRE / ACADEMIA DA TERCEIRA IDADE - ATI</t>
  </si>
  <si>
    <t>BANDEJA DE PINTURA PARA ROLO 23 CM</t>
  </si>
  <si>
    <t>BARRA ANTIPANICO DUPLA, CEGA EM LADO OPOSTO, COR CINZA</t>
  </si>
  <si>
    <t>BARRA ANTIPANICO DUPLA, PARA PORTA DE VIDRO, COR CINZA</t>
  </si>
  <si>
    <t>BARRA ANTIPANICO SIMPLES, CEGA EM LADO OPOSTO, COR CINZA</t>
  </si>
  <si>
    <t>BARRA ANTIPANICO SIMPLES, COM FECHADURA LADO OPOSTO, COR CINZA</t>
  </si>
  <si>
    <t>BARRA ANTIPANICO SIMPLES, PARA PORTA DE VIDRO, COR CINZA</t>
  </si>
  <si>
    <t>BARRA DE ACO CHATA, RETANGULAR (QUALQUER BITOLA)</t>
  </si>
  <si>
    <t>BARRA DE ACO CHATO, RETANGULAR, 19,05 MM X 3,17 MM (L X E), 0,47 KG/M</t>
  </si>
  <si>
    <t>BARRA DE ACO CHATO, RETANGULAR, 25,4 MM X 4,76 MM (L X E), 1,73 KG/M</t>
  </si>
  <si>
    <t>BARRA DE ACO CHATO, RETANGULAR, 25,4 MM X 6,35 MM (L X E), 1,2265 KG/M</t>
  </si>
  <si>
    <t>BARRA DE ACO CHATO, RETANGULAR, 38,1 MM X 12,7 MM (L X E), 3,79 KG/M</t>
  </si>
  <si>
    <t>BARRA DE ACO CHATO, RETANGULAR, 38,1 MM X 6,35 MM (L X E), 1,89 KG/M</t>
  </si>
  <si>
    <t>BARRA DE ACO CHATO, RETANGULAR, 38,1 MM X 9,53 MM (L X E), 2,84 KG/M</t>
  </si>
  <si>
    <t>BARRA DE ACO CHATO, RETANGULAR, 50,8 MM X 12,7 MM (L X E), 5,06 KG/M</t>
  </si>
  <si>
    <t>BARRA DE ACO CHATO, RETANGULAR, 50,8 MM X 25,4 MM (L X E), 10,12 KG/M</t>
  </si>
  <si>
    <t>BARRA DE ACO CHATO, RETANGULAR, 50,8 MM X 6,35 MM (L X E), 2,53 KG/M</t>
  </si>
  <si>
    <t>BARRA DE ACO CHATO, RETANGULAR, 50,8 MM X 7,94 MM (L X E), 3,162 KG/M</t>
  </si>
  <si>
    <t>BARRA DE ACO CHATO, RETANGULAR, 50,8 MM X 9,53 MM (L X E), 3,79KG/M</t>
  </si>
  <si>
    <t>BARRA DE APOIO EM "L", EM ACO INOX POLIDO 70 X 70 CM, DIAMETRO MINIMO 3 CM</t>
  </si>
  <si>
    <t>BARRA DE APOIO EM "L", EM ACO INOX POLIDO 80 X 80 CM, DIAMETRO MINIMO 3 CM</t>
  </si>
  <si>
    <t>BARRA DE APOIO LATERAL ARTICULADA, COM TRAVA, EM ACO INOX POLIDO, 70 CM, DIAMETRO MINIMO 3 CM</t>
  </si>
  <si>
    <t>BARRA DE APOIO RETA, EM ACO INOX POLIDO, COMPRIMENTO 60CM, DIAMETRO MINIMO 3 CM</t>
  </si>
  <si>
    <t>BARRA DE APOIO RETA, EM ACO INOX POLIDO, COMPRIMENTO 70CM, DIAMETRO MINIMO 3 CM</t>
  </si>
  <si>
    <t>BARRA DE APOIO RETA, EM ACO INOX POLIDO, COMPRIMENTO 80CM, DIAMETRO MINIMO 3 CM</t>
  </si>
  <si>
    <t>BARRA DE APOIO RETA, EM ACO INOX POLIDO, COMPRIMENTO 90 CM, DIAMETRO MINIMO 3 CM</t>
  </si>
  <si>
    <t>BARRA DE APOIO RETA, EM ALUMINIO, COMPRIMENTO 60CM, DIAMETRO MINIMO 3 CM</t>
  </si>
  <si>
    <t>BARRA DE APOIO RETA, EM ALUMINIO, COMPRIMENTO 70CM, DIAMETRO MINIMO 3 CM</t>
  </si>
  <si>
    <t>BARRA DE APOIO RETA, EM ALUMINIO, COMPRIMENTO 80 CM, DIAMETRO MINIMO 3 CM</t>
  </si>
  <si>
    <t>BARRA DE APOIO RETA, EM ALUMINIO, COMPRIMENTO 90 CM, DIAMETRO MINIMO 3 CM</t>
  </si>
  <si>
    <t>BASE DE MISTURADOR MONOCOMANDO PARA CHUVEIRO, DE PAREDE (NAO INCLUI ACABAMENTOS)</t>
  </si>
  <si>
    <t>BASE PARA MASTRO DE PARA-RAIOS DIAMETRO NOMINAL 1 1/2"</t>
  </si>
  <si>
    <t>BASE PARA MASTRO DE PARA-RAIOS DIAMETRO NOMINAL 2"</t>
  </si>
  <si>
    <t>BASE PARA RELE COM SUPORTE METALICO</t>
  </si>
  <si>
    <t>BASTIDOR PARA BLOCO M10</t>
  </si>
  <si>
    <t>BATE-ESTACAS POR GRAVIDADE, POTENCIA160 HP, PESO DO MARTELO ATE 3 TONELADAS</t>
  </si>
  <si>
    <t>BATENTE / PORTAL / ADUELA / MARCO EM MADEIRA MACICA COM REBAIXO, E = *3* CM, L = *14* CM, PARA PORTAS DE  GIRO DE *60 CM A 120* CM  X *210* CM, CEDRINHO / ANGELIM COMERCIAL / TAURI / CURUPIXA / PEROBA / CUMARU OU EQUIVALENTE DA REGIAO (NAO INCLUI ALIZARES)</t>
  </si>
  <si>
    <t>BATENTE / PORTAL / ADUELA / MARCO EM MADEIRA MACICA COM REBAIXO, E = *3* CM, L = *14* CM, PARA PORTAS DE  GIRO DE *60 CM A 120* CM  X *210* CM, PINUS / EUCALIPTO / VIROLA OU EQUIVALENTE DA REGIAO (NAO INCLUI ALIZARES)</t>
  </si>
  <si>
    <t>BATENTE / PORTAL / ADUELA / MARCO EM MADEIRA MACICA COM REBAIXO, E = *3* CM, L = *16* CM, PARA PORTAS DE  GIRO DE *60 CM A 120* CM  X *210* CM, CEDRINHO / ANGELIM COMERCIAL / TAURI / CURUPIXA / PEROBA / CUMARU OU EQUIVALENTE DA REGIAO (NAO INCLUI ALIZARES)</t>
  </si>
  <si>
    <t>BATENTE / PORTAL / ADUELA / MARCO EM MADEIRA MACICA COM REBAIXO, E = *3* CM, L = *16* CM, PARA PORTAS DE  GIRO DE *60 CM A 120* CM  X *210* CM, PINUS / EUCALIPTO / VIROLA OU EQUIVALENTE DA REGIAO (NAO INCLUI ALIZARES)</t>
  </si>
  <si>
    <t>BATENTE/PORTAL/ADUELA/MARCO, EM MDF/PVC WOOD/POLIESTIRENO OU MADEIRA LAMINADA, L = *9,0* CM COM GUARNICAO REGULAVEL 2 FACES = *35* MM, PRIMER</t>
  </si>
  <si>
    <t>BENTONITA, ARGILA CONSTITUIDA POR  MONTMORILONITA</t>
  </si>
  <si>
    <t>BETONEIRA CAPACIDADE NOMINAL 400 L, CAPACIDADE DE MISTURA  280 L, MOTOR ELETRICO TRIFASICO 220/380 V POTENCIA 2 CV, SEM CARREGADOR</t>
  </si>
  <si>
    <t>BETONEIRA CAPACIDADE NOMINAL 400 L, CAPACIDADE DE MISTURA 310 L, MOTOR A DIESEL POTENCIA 5 CV, SEM CARREGADOR</t>
  </si>
  <si>
    <t>BETONEIRA CAPACIDADE NOMINAL 400 L, CAPACIDADE DE MISTURA 310 L, MOTOR A GASOLINA POTENCIA 5,5 CV, SEM CARREGADOR</t>
  </si>
  <si>
    <t>BETONEIRA CAPACIDADE NOMINAL 600 L, CAPACIDADE DE MISTURA 440 L, MOTOR A GASOLINA POTENCIA 10 HP, COM  CARREGADOR</t>
  </si>
  <si>
    <t>BETONEIRA, CAPACIDADE NOMINAL 400 L, CAPACIDADE DE MISTURA 310L, MOTOR ELETRICO TRIFASICO 220/380V POTENCIA 2 CV, SEM CARREGADOR</t>
  </si>
  <si>
    <t>BETONEIRA, CAPACIDADE NOMINAL 600 L, CAPACIDADE DE MISTURA  360L, MOTOR ELETRICO TRIFASICO 220/380V, POTENCIA 4CV, EXCLUSO CARREGADOR</t>
  </si>
  <si>
    <t>BETONEIRA, CAPACIDADE NOMINAL 600 L, CAPACIDADE DE MISTURA 440 L, MOTOR A DIESEL POTENCIA 10 CV, COM CARREGADOR</t>
  </si>
  <si>
    <t>BLASTER, DINAMITADOR OU CABO DE FOGO</t>
  </si>
  <si>
    <t>BLASTER, DINAMITADOR OU CABO DE FOGO (MENSALISTA)</t>
  </si>
  <si>
    <t>BLOCO / TIJOLO DE VIDRO INCOLOR, CANELADO / ONDULADO, *19 X 19 X 8* CM (A X L X E)</t>
  </si>
  <si>
    <t>BLOCO / TIJOLO DE VIDRO INCOLOR, XADREZ, *20 X 20 X 10* CM (A X L X E)</t>
  </si>
  <si>
    <t>BLOCO CERAMICO / TIJOLO VAZADO PARA ALVENARIA DE VEDACAO, FUROS NA HORIZONTAL, 11,5 X 19 X 19 CM (NBR 15270)</t>
  </si>
  <si>
    <t>BLOCO CERAMICO / TIJOLO VAZADO PARA ALVENARIA DE VEDACAO, FUROS NA VERTICAL, 14 X 19 X 39 CM (NBR 15270)</t>
  </si>
  <si>
    <t>BLOCO CERAMICO / TIJOLO VAZADO PARA ALVENARIA DE VEDACAO, FUROS NA VERTICAL, 19 X 19 X 39 CM (NBR 15270)</t>
  </si>
  <si>
    <t>BLOCO CERAMICO / TIJOLO VAZADO PARA ALVENARIA DE VEDACAO, FUROS NA VERTICAL,, 9 X 19 X 39 CM (NBR 15270)</t>
  </si>
  <si>
    <t>BLOCO CERAMICO / TIJOLO VAZADO PARA ALVENARIA DE VEDACAO, 4 FUROS NA HORIZONTAL, DE 9 X 9 X 19 CM (L X A X C)</t>
  </si>
  <si>
    <t>BLOCO CERAMICO / TIJOLO VAZADO PARA ALVENARIA DE VEDACAO, 6 FUROS NA HORIZONTAL, 9 X 14 X 19 CM (L X A X C)</t>
  </si>
  <si>
    <t>BLOCO CERAMICO / TIJOLO VAZADO PARA ALVENARIA DE VEDACAO, 8 FUROS NA HORIZONTAL, DE 9 X 19 X 19 CM (L XA X C)</t>
  </si>
  <si>
    <t>BLOCO CERAMICO / TIJOLO VAZADO PARA ALVENARIA DE VEDACAO, 8 FUROS NA HORIZONTAL, 9 X 19 X 29 CM (L X A X C)</t>
  </si>
  <si>
    <t>BLOCO CONCRETO CELULAR AUTOCLAVADO 12,5 X 30 X 60 CM (E X A X C)</t>
  </si>
  <si>
    <t>BLOCO CONCRETO CELULAR AUTOCLAVADO 7,5 X 30 X 60 CM (E X A X C)</t>
  </si>
  <si>
    <t>BLOCO DE CONCRETO ESTRUTURAL 14 X 19 X 29 CM, FBK 10 MPA (NBR 6136)</t>
  </si>
  <si>
    <t>BLOCO DE CONCRETO ESTRUTURAL 14 X 19 X 29 CM, FBK 12 MPA (NBR 6136)</t>
  </si>
  <si>
    <t>BLOCO DE CONCRETO ESTRUTURAL 14 X 19 X 29 CM, FBK 14 MPA (NBR 6136)</t>
  </si>
  <si>
    <t>BLOCO DE CONCRETO ESTRUTURAL 14 X 19 X 29 CM, FBK 16 MPA (NBR 6136)</t>
  </si>
  <si>
    <t>BLOCO DE CONCRETO ESTRUTURAL 14 X 19 X 29 CM, FBK 4,5 MPA (NBR 6136)</t>
  </si>
  <si>
    <t>BLOCO DE CONCRETO ESTRUTURAL 14 X 19 X 29 CM, FBK 6 MPA (NBR 6136)</t>
  </si>
  <si>
    <t>BLOCO DE CONCRETO ESTRUTURAL 14 X 19 X 29 CM, FBK 8 MPA (NBR 6136)</t>
  </si>
  <si>
    <t>BLOCO DE CONCRETO ESTRUTURAL 14 X 19 X 34 CM, FBK 4,5 MPA (NBR 6136)</t>
  </si>
  <si>
    <t>BLOCO DE CONCRETO ESTRUTURAL 14 X 19 X 39 CM, FBK 10 MPA (NBR 6136)</t>
  </si>
  <si>
    <t>BLOCO DE CONCRETO ESTRUTURAL 14 X 19 X 39 CM, FBK 12 MPA (NBR 6136)</t>
  </si>
  <si>
    <t>BLOCO DE CONCRETO ESTRUTURAL 14 X 19 X 39 CM, FBK 14 MPA (NBR 6136)</t>
  </si>
  <si>
    <t>BLOCO DE CONCRETO ESTRUTURAL 14 X 19 X 39 CM, FBK 4,5 MPA (NBR 6136)</t>
  </si>
  <si>
    <t>BLOCO DE CONCRETO ESTRUTURAL 14 X 19 X 39 CM, FBK 6 MPA (NBR 6136)</t>
  </si>
  <si>
    <t>BLOCO DE CONCRETO ESTRUTURAL 14 X 19 X 39 CM, FBK 8 MPA (NBR 6136)</t>
  </si>
  <si>
    <t>BLOCO DE CONCRETO ESTRUTURAL 14 X 19 X 39, FCK 16 MPA (NBR 6136)</t>
  </si>
  <si>
    <t>BLOCO DE CONCRETO ESTRUTURAL 19 X 19 X 39 CM, FBK 10 MPA (NBR 6136)</t>
  </si>
  <si>
    <t>BLOCO DE CONCRETO ESTRUTURAL 19 X 19 X 39 CM, FBK 12 MPA (NBR 6136)</t>
  </si>
  <si>
    <t>BLOCO DE CONCRETO ESTRUTURAL 19 X 19 X 39 CM, FBK 14 MPA (NBR 6136)</t>
  </si>
  <si>
    <t>BLOCO DE CONCRETO ESTRUTURAL 19 X 19 X 39 CM, FBK 16 MPA (NBR 6136)</t>
  </si>
  <si>
    <t>BLOCO DE CONCRETO ESTRUTURAL 19 X 19 X 39 CM, FBK 4,5 MPA (NBR 6136)</t>
  </si>
  <si>
    <t>BLOCO DE CONCRETO ESTRUTURAL 19 X 19 X 39 CM, FBK 8 MPA (NBR 6136)</t>
  </si>
  <si>
    <t>BLOCO DE CONCRETO ESTRUTURAL 9 X 19 X 39 CM, FBK 4,5 MPA (NBR 6136)</t>
  </si>
  <si>
    <t>BLOCO DE ENGATE RAPIDO PARA BASTIDOR TIPO M10</t>
  </si>
  <si>
    <t>BLOCO DE ESPUMA MULTIUSO *23 X 13 X 8* CM</t>
  </si>
  <si>
    <t>BLOCO DE GESSO COMPACTO / MACICO, BRANCO, E = 10 CM, DIMENSOES *67 X 50* CM</t>
  </si>
  <si>
    <t>BLOCO DE GESSO VAZADO, BRANCO, E = *7* CM, DIMENSOES *67 X 50* CM</t>
  </si>
  <si>
    <t>BLOCO DE POLIETILENO ALTA DENSIDADE, *27* X *30* X *100* CM, ACOMPANHADOS PLACAS  TERMINAIS  E LONGARINAS, PARA FUNDO DE FILTRO</t>
  </si>
  <si>
    <t>BLOCO DE VEDACAO CONCRETO APARENTE 9 X 19 X 39 CM (CLASSE C - NBR 6136)</t>
  </si>
  <si>
    <t>BLOCO DE VEDACAO CONCRETO 14 X 19 X 29 CM (CLASSE C - NBR 6136)</t>
  </si>
  <si>
    <t>BLOCO DE VEDACAO DE CONCRETO APARENTE 14 X 19 X 39 CM (CLASSE C - NBR 6136)</t>
  </si>
  <si>
    <t>BLOCO DE VEDACAO DE CONCRETO APARENTE 19 X 19 X 39 CM  (CLASSE C - NBR 6136)</t>
  </si>
  <si>
    <t>BLOCO DE VEDACAO DE CONCRETO CELULAR AUTOCLAVADO 10 X 30 X 60 CM (E X A X C)</t>
  </si>
  <si>
    <t>BLOCO DE VEDACAO DE CONCRETO CELULAR AUTOCLAVADO 15 X 30 X 60 CM (E X A X C)</t>
  </si>
  <si>
    <t>BLOCO DE VEDACAO DE CONCRETO CELULAR AUTOCLAVADO 20 X 30 X 60 CM (E X A X C)</t>
  </si>
  <si>
    <t>BLOCO DE VEDACAO DE CONCRETO 14 X 19 X 39 CM (CLASSE C - NBR 6136)</t>
  </si>
  <si>
    <t>BLOCO DE VEDACAO DE CONCRETO 19 X 19 X 39 CM (CLASSE C - NBR 6136)</t>
  </si>
  <si>
    <t>BLOCO DE VEDACAO DE CONCRETO, 9 X 19 X 39 CM (CLASSE C - NBR 6136)</t>
  </si>
  <si>
    <t>BLOCO DE VIDRO / ELEMENTO VAZADO, INCOLOR, VENEZIANA, *20 X 20 X 6* CM (A X L X E)</t>
  </si>
  <si>
    <t>BLOCO DE VIDRO / ELEMENTO VAZADO, INCOLOR, VENEZIANA, DE *20 X 10 X 8* CM (A X L X E)</t>
  </si>
  <si>
    <t>BLOCO ESTRUTURAL CERAMICO 14 X 19 X 29 CM, 6,0 MPA (NBR 15270)</t>
  </si>
  <si>
    <t>BLOCO ESTRUTURAL CERAMICO 14 X 19 X 34 CM, 6,0 MPA (NBR 15270)</t>
  </si>
  <si>
    <t>BLOCO ESTRUTURAL CERAMICO 14 X 19 X 39 CM, 6,0 MPA (NBR 15270)</t>
  </si>
  <si>
    <t>BLOCO ESTRUTURAL CERAMICO 19 X 19 X 29 CM, 6,0 MPA (NBR 15270)</t>
  </si>
  <si>
    <t>BLOCO ESTRUTURAL CERAMICO 19 X 19 X 39 CM, 6,0 MPA (NBR 15270)</t>
  </si>
  <si>
    <t>BLOQUETE/PISO DE CONCRETO - MODELO BLOCO PISOGRAMA/CONCREGRAMA 2 FUROS, DIMENSOES APROX. DE 35 CM X 15 CM E ESPESSURA DE 7 CM (+/- 1 CM), COR NATURAL</t>
  </si>
  <si>
    <t>BLOQUETE/PISO DE CONCRETO - MODELO PISOGRAMA/CONCREGRAMA/PAVI-GRADE/GRAMEIRO, DIMENSOES APROXIMADAS DE 60 CM X 45 CM E ESPESSURA DE 8 CM (+/- 1 CM), COR NATURAL</t>
  </si>
  <si>
    <t>BLOQUETE/PISO INTERTRAVADO DE CONCRETO - MODELO ONDA/16 FACES/RETANGULAR/TIJOLINHO/PAVER/HOLANDES/PARALELEPIPEDO, *22 CM X *11 CM, E = 10 CM, RESISTENCIA DE 50 MPA (NBR 9781), COR NATURAL</t>
  </si>
  <si>
    <t>BLOQUETE/PISO INTERTRAVADO DE CONCRETO - MODELO ONDA/16 FACES/RETANGULAR/TIJOLINHO/PAVER/HOLANDES/PARALELEPIPEDO, *22 CM X 11* CM, E = 8 CM, RESISTENCIA DE 35 MPA (NBR 9781), COR NATURAL</t>
  </si>
  <si>
    <t>BLOQUETE/PISO INTERTRAVADO DE CONCRETO - MODELO ONDA/16 FACES/RETANGULAR/TIJOLINHO/PAVER/HOLANDES/PARALELEPIPEDO, 20 CM X 10 CM, E = 10 CM, RESISTENCIA DE 35 MPA (NBR 9781), COR NATURAL</t>
  </si>
  <si>
    <t>BLOQUETE/PISO INTERTRAVADO DE CONCRETO - MODELO ONDA/16 FACES/RETANGULAR/TIJOLINHO/PAVER/HOLANDES/PARALELEPIPEDO, 20 CM X 10 CM, E = 6 CM, RESISTENCIA DE 35 MPA (NBR 9781), COLORIDO</t>
  </si>
  <si>
    <t>BLOQUETE/PISO INTERTRAVADO DE CONCRETO - MODELO ONDA/16 FACES/RETANGULAR/TIJOLINHO/PAVER/HOLANDES/PARALELEPIPEDO, 20 CM X 10 CM, E = 6 CM, RESISTENCIA DE 35 MPA (NBR 9781), COR NATURAL</t>
  </si>
  <si>
    <t>BLOQUETE/PISO INTERTRAVADO DE CONCRETO - MODELO ONDA/16 FACES/RETANGULAR/TIJOLINHO/PAVER/HOLANDES/PARALELEPIPEDO, 20 CM X 10 CM, E = 8 CM, RESISTENCIA DE 35 MPA (NBR 9781), COLORIDO</t>
  </si>
  <si>
    <t>BLOQUETE/PISO INTERTRAVADO DE CONCRETO - MODELO RAQUETE, *22 CM X 13,5* CM, E = 6 CM, RESISTENCIA DE 35 MPA (NBR 9781), COR NATURAL</t>
  </si>
  <si>
    <t>BLOQUETE/PISO INTERTRAVADO DE CONCRETO - MODELO SEXTAVADO / HEXAGONAL, 25 CM X 25 CM, E = 10 CM, RESISTENCIA DE 35 MPA (NBR 9781), COR NATURAL</t>
  </si>
  <si>
    <t>BLOQUETE/PISO INTERTRAVADO DE CONCRETO - MODELO SEXTAVADO / HEXAGONAL, 25 CM X 25 CM, E = 6 CM, RESISTENCIA DE 35 MPA (NBR 9781), COR NATURAL</t>
  </si>
  <si>
    <t>BLOQUETE/PISO INTERTRAVADO DE CONCRETO - MODELO SEXTAVADO / HEXAGONAL, 25 CM X 25 CM, E = 8 CM, RESISTENCIA DE 35 MPA (NBR 9781), COR NATURAL</t>
  </si>
  <si>
    <t>BOCAL PVC, PARA CALHA PLUVIAL, DIAMETRO DA SAIDA ENTRE *75 E 120* MM, PARA DRENAGEM PLUVIAL PREDIAL</t>
  </si>
  <si>
    <t>BOLSA DE LIGACAO EM PVC FLEXIVEL PARA VASO SANITARIO 1.1/2 " (40 MM)</t>
  </si>
  <si>
    <t>BOLSA DE LONA PARA FERRAMENTAS *50 X 35 X 25* CM</t>
  </si>
  <si>
    <t>BOMBA CENTRIFUGA  MOTOR ELETRICO TRIFASICO 1,48HP  DIAMETRO DE SUCCAO X ELEVACAO 1" X 1", 4 ESTAGIOS, DIAMETRO DOS ROTORES 3 X 107 MM + 1 X 100 MM, HM/Q: 10 M / 5,3 M3/H A 70 M / 1,8 M3/H</t>
  </si>
  <si>
    <t>BOMBA CENTRIFUGA  MOTOR ELETRICO TRIFASICO 2,96HP, DIAMETRO DE SUCCAO X ELEVACAO 1 1/2" X 1 1/4", DIAMETRO DO ROTOR 148 MM, HM/Q: 34 M / 14,80 M3/H A 40 M / 8,60 M3/H</t>
  </si>
  <si>
    <t>BOMBA CENTRIFUGA COM MOTOR ELETRICO MONOFASICO, POTENCIA 0,33 HP,  BOCAIS 1" X 3/4", DIAMETRO DO ROTOR 99 MM, HM/Q = 4 MCA / 8,5 M3/H A 18 MCA / 0,90 M3/H</t>
  </si>
  <si>
    <t>BOMBA CENTRIFUGA MONOESTAGIO COM MOTOR ELETRICO MONOFASICO, POTENCIA 15 HP,  DIAMETRO DO ROTOR *173* MM, HM/Q = *30* MCA / *90* M3/H A *45* MCA / *55* M3/H</t>
  </si>
  <si>
    <t>BOMBA CENTRIFUGA MOTOR ELETRICO MONOFASICO 0,49 HP  BOCAIS 1" X 3/4", DIAMETRO DO ROTOR 110 MM, HM/Q: 6 M / 8,3 M3/H A 20 M / 1,2 M3/H</t>
  </si>
  <si>
    <t>BOMBA CENTRIFUGA MOTOR ELETRICO MONOFASICO 0,50 CV DIAMETRO DE SUCCAO X ELEVACAO 3/4" X 3/4", MONOESTAGIO, DIAMETRO DOS ROTORES 114 MM, HM/Q: 2 M / 2,99 M3/H A 24 M / 0,71 M3/H</t>
  </si>
  <si>
    <t>BOMBA CENTRIFUGA MOTOR ELETRICO MONOFASICO 0,74HP  DIAMETRO DE SUCCAO X ELEVACAO 1 1/4" X 1", DIAMETRO DO ROTOR 120 MM, HM/Q: 8 M / 7,70 M3/H A 24 M / 2,80 M3/H</t>
  </si>
  <si>
    <t>BOMBA CENTRIFUGA MOTOR ELETRICO TRIFASICO 0,99HP  DIAMETRO DE SUCCAO X ELEVACAO 1" X 1", DIAMETRO DO ROTOR 145 MM, HM/Q: 14 M / 8,4 M3/H A 40 M / 0,60 M3/H</t>
  </si>
  <si>
    <t>BOMBA CENTRIFUGA MOTOR ELETRICO TRIFASICO 14,8 HP, DIAMETRO DE SUCCAO X ELEVACAO 2 1/2" X 2", DIAMETRO DO ROTOR 195 MM, HM/Q: 62 M / 55,5 M3/H A 80 M / 31,50 M3/H</t>
  </si>
  <si>
    <t>BOMBA CENTRIFUGA MOTOR ELETRICO TRIFASICO 5HP, DIAMETRO DE SUCCAO X ELEVACAO 2" X 1 1/2", DIAMETRO DO ROTOR 155 MM, HM/Q: 40 M / 20,40 M3/H A 46 M / 9,20 M3/H</t>
  </si>
  <si>
    <t>BOMBA CENTRIFUGA MOTOR ELETRICO TRIFASICO 9,86 DIAMETRO DE SUCCAO X ELEVACAO 1" X 1", 4 ESTAGIOS, DIAMETRO DOS ROTORES 4 X 146 MM, HM/Q: 85 M / 14,9 M3/H A 140 M / 4,2 M3/H</t>
  </si>
  <si>
    <t>BOMBA CENTRIFUGA,  MOTOR ELETRICO TRIFASICO 1,48HP  DIAMETRO DE SUCCAO X ELEVACAO 1 1/2" X 1", DIAMETRO DO ROTOR 117 MM, HM/Q: 10 M / 21,9 M3/H A 24 M / 6,1 M3/H</t>
  </si>
  <si>
    <t>BOMBA DE PROJECAO DE CONCRETO SECO, POTENCIA 10 CV, VAZAO 3 M3/H</t>
  </si>
  <si>
    <t>BOMBA DE PROJECAO DE CONCRETO SECO, POTENCIA 10 CV, VAZAO 6 M3/H</t>
  </si>
  <si>
    <t>BOMBA SUBMERSA PARA POCOS TUBULARES PROFUNDOS DIAMETRO DE 4 POLEGADAS, ELETRICA, MONOFASICA, POTENCIA 0,49 HP, 13 ESTAGIOS, BOCAL DE DESCARGA DIAMETRO DE UMA POLEGADA E MEIA, HM/Q = 18 M / 1,90 M3/H A 85 M / 0,60 M3/H</t>
  </si>
  <si>
    <t>BOMBA SUBMERSA PARA POCOS TUBULARES PROFUNDOS DIAMETRO DE 4 POLEGADAS, ELETRICA, TRIFASICA, POTENCIA 1,97 HP, 20 ESTAGIOS, BOCAL DE DESCARGA DIAMETRO DE UMA POLEGADA E MEIA, HM/Q = 18 M / 5,40 M3/H A 164 M / 0,80 M3/H</t>
  </si>
  <si>
    <t>BOMBA SUBMERSA PARA POCOS TUBULARES PROFUNDOS DIAMETRO DE 4 POLEGADAS, ELETRICA, TRIFASICA, POTENCIA 5,42 HP, 15 ESTAGIOS, BOCAL DE DESCARGA DIAMETRO DE 2 POLEGADAS, HM/Q = 18 M / 18,10 M3/H A 121 M / 2,90 M3/H</t>
  </si>
  <si>
    <t>BOMBA SUBMERSA PARA POCOS TUBULARES PROFUNDOS DIAMETRO DE 4 POLEGADAS, ELETRICA, TRIFASICA, POTENCIA 5,42 HP, 29 ESTAGIOS, BOCAL DE DESCARGA DE UMA POLEGADA E MEIA, HM/Q = 18 M / 8,10 M3/H A 201 M / 3,2 M3/H</t>
  </si>
  <si>
    <t>BOMBA SUBMERSA PARA POCOS TUBULARES PROFUNDOS DIAMETRO DE 6 POLEGADAS, ELETRICA, TRIFASICA, POTENCIA 27,12 HP, 7 ESTAGIOS, BOCAL DE DESCARGA DIAMETRO DE 4 POLEGADAS, HM/Q = 13,9 M / 90 M3/H A 44,0 M / 25,0 M3/H</t>
  </si>
  <si>
    <t>BOMBA SUBMERSA PARA POCOS TUBULARES PROFUNDOS DIAMETRO DE 6 POLEGADAS, ELETRICA, TRIFASICA, POTENCIA 3,45 HP, 5 ESTAGIOS, BOCAL DE DESCARGA DIAMETRO DE 2 POLEGADAS, HM/Q = 68,5 M / 6,12 M3/H A 39,5 M / 14,04 M3/H</t>
  </si>
  <si>
    <t>BOMBA SUBMERSA PARA POCOS TUBULARES PROFUNDOS DIAMETRO DE 6 POLEGADAS, ELETRICA, TRIFASICA, POTENCIA 32 HP, 9 ESTAGIOS, BOCAL DE DESCARGA DIAMETRO DE 4 POLEGADAS, HM/Q = 114,0 M / 13,9 M3/H A 57,0 M / 25,0 M3/H</t>
  </si>
  <si>
    <t>BOMBA SUBMERSIVEL,  ELETRICA, TRIFASICA, POTENCIA 6 HP, DIAMETRO DO ROTOR 127 MM, BOCAL DE SAIDA DIAMETRO DE 3 POLEGADAS, HM/Q = 7 M / 66,90 M3/H A 26 M / 2,88 M3/H</t>
  </si>
  <si>
    <t>BOMBA SUBMERSIVEL, ELETRICA, TRIFASICA, POTENCIA 0,98 HP, DIAMETRO DO ROTOR 142 MM SEMIABERTO, BOCAL DE SAIDA DIAMETRO DE 2 POLEGADAS, HM/Q = 2 M / 32 M3/H A 8 M / 16 M3/H</t>
  </si>
  <si>
    <t>BOMBA SUBMERSIVEL, ELETRICA, TRIFASICA, POTENCIA 0,99 HP, DIAMETRO ROTOR 98 MM SEMIABERTO, BOCAL DE SAIDA DIAMETRO 2 POLEGADAS, HM/Q = 2 M / 28,90 M3/H A 14 M / 7 M3/H</t>
  </si>
  <si>
    <t>BOMBA SUBMERSIVEL, ELETRICA, TRIFASICA, POTENCIA 1,97 HP, DIAMETRO DO ROTOR 144 MM SEMIABERTO, BOCAL DE SAIDA DIAMETRO DE 2 POLEGADAS, HM/Q = 2 M / 26,8 M3/H A 28 M / 4,6 M3/H</t>
  </si>
  <si>
    <t>BOMBA SUBMERSIVEL, ELETRICA, TRIFASICA, POTENCIA 13 HP, DIAMETRO DO ROTOR 170 MM, BOCAL DE SAIDA DIAMETRO DE 3 POLEGADAS, HM/Q = 11 M / 68,40 M3/H A 72 M / 3,6 M3/H</t>
  </si>
  <si>
    <t>BOMBA SUBMERSIVEL, ELETRICA, TRIFASICA, POTENCIA 2,96 HP, DIAMETRO DO ROTOR 144 MM SEMIABERTO, BOCAL DE SAIDA DIAMETRO DE DUAS POLEGADAS, HM/Q = 2 M / 38,8 M3/H A 28 M / 5 M3/H</t>
  </si>
  <si>
    <t>BOMBA SUBMERSIVEL, ELETRICA, TRIFASICA, POTENCIA 3,75 HP, DIAMETRO DO ROTOR 90 MM SEMIABERTO, BOCAL DE SAIDA DIAMETRO DE 2 POLEGADAS, HM/Q = 5 M / 61,2 M3/H A 25,5 M / 3,6 M3/H</t>
  </si>
  <si>
    <t>BOMBA TRIPLEX COM MOTOR A DIESEL, NACIONAL, DIAMETRO DE SUCCAO DE 2  1/2''</t>
  </si>
  <si>
    <t>BOMBA TRIPLEX, PARA INJECAO DE CALDA DE CIMENTO, VAZAO MAXIMA DE *100* LITROS/MINUTO, PRESSAO MAXIMA DE *70* BAR, POTENCIA DE 15 CV</t>
  </si>
  <si>
    <t>BORBOLETA PARA JANELA TIPO GUILHOTINA, EM ZAMAC CROMADO</t>
  </si>
  <si>
    <t>BOTA DE PVC PRETA, CANO MEDIO, SEM FORRO</t>
  </si>
  <si>
    <t>BOTA DE SEGURANCA COM BIQUEIRA DE ACO E COLARINHO ACOLCHOADO</t>
  </si>
  <si>
    <t>BRACO / CANO PARA CHUVEIRO ELETRICO, EM ALUMINIO, 30 CM X 1/2 "</t>
  </si>
  <si>
    <t>BRACO OU HASTE COM CANOPLA PLASTICA, 1/2 ", PARA CHUVEIRO SIMPLES</t>
  </si>
  <si>
    <t>BRACO OU HASTE RETA COM CANOPLA PLASTICA, 1/2 ", PARA CHUVEIRO ELETRICO</t>
  </si>
  <si>
    <t>BRACO P/ LUMINARIA PUBLICA 1 X 1,50M ROMAGNOLE OU EQUIV</t>
  </si>
  <si>
    <t>BUCHA DE NYLON SEM ABA S10</t>
  </si>
  <si>
    <t>BUCHA DE NYLON SEM ABA S10, COM PARAFUSO DE 6,10 X 65 MM EM ACO ZINCADO COM ROSCA SOBERBA, CABECA CHATA E FENDA PHILLIPS</t>
  </si>
  <si>
    <t>BUCHA DE NYLON SEM ABA S12, COM PARAFUSO DE 5/16" X 80 MM EM ACO ZINCADO COM ROSCA SOBERBA E CABECA SEXTAVADA</t>
  </si>
  <si>
    <t>BUCHA DE NYLON SEM ABA S4</t>
  </si>
  <si>
    <t>BUCHA DE NYLON SEM ABA S5</t>
  </si>
  <si>
    <t>BUCHA DE NYLON SEM ABA S6</t>
  </si>
  <si>
    <t>BUCHA DE NYLON SEM ABA S6, COM PARAFUSO DE 4,20 X 40 MM EM ACO ZINCADO COM ROSCA SOBERBA, CABECA CHATA E FENDA PHILLIPS</t>
  </si>
  <si>
    <t>BUCHA DE NYLON SEM ABA S8</t>
  </si>
  <si>
    <t>BUCHA DE NYLON SEM ABA S8, COM PARAFUSO DE 4,80 X 50 MM EM ACO ZINCADO COM ROSCA SOBERBA, CABECA CHATA E FENDA PHILLIPS</t>
  </si>
  <si>
    <t>BUCHA DE NYLON, DIAMETRO DO FURO 8 MM, COMPRIMENTO 40 MM, COM PARAFUSO DE ROSCA SOBERBA, CABECA CHATA, FENDA SIMPLES, 4,8 X 50 MM</t>
  </si>
  <si>
    <t>BUCHA DE REDUCAO CPVC, SOLDAVEL, 54 X 28 MM, PARA AGUA QUENTE</t>
  </si>
  <si>
    <t>BUCHA DE REDUCAO DE COBRE (REF 600-2) SEM ANEL DE SOLDA, PONTA X BOLSA, 22 X 15 MM</t>
  </si>
  <si>
    <t>BUCHA DE REDUCAO DE COBRE (REF 600-2) SEM ANEL DE SOLDA, PONTA X BOLSA, 28 X 22 MM</t>
  </si>
  <si>
    <t>BUCHA DE REDUCAO DE COBRE (REF 600-2) SEM ANEL DE SOLDA, PONTA X BOLSA, 35 X 28 MM</t>
  </si>
  <si>
    <t>BUCHA DE REDUCAO DE COBRE (REF 600-2) SEM ANEL DE SOLDA, PONTA X BOLSA, 42 X 35 MM</t>
  </si>
  <si>
    <t>BUCHA DE REDUCAO DE COBRE (REF 600-2) SEM ANEL DE SOLDA, PONTA X BOLSA, 54 X 42 MM</t>
  </si>
  <si>
    <t>BUCHA DE REDUCAO DE COBRE (REF 600-2) SEM ANEL DE SOLDA, PONTA X BOLSA, 66 X 54 MM</t>
  </si>
  <si>
    <t>BUCHA DE REDUCAO DE FERRO GALVANIZADO, COM ROSCA BSP, DE 1 1/2" X 1 1/4"</t>
  </si>
  <si>
    <t>BUCHA DE REDUCAO DE FERRO GALVANIZADO, COM ROSCA BSP, DE 1 1/2" X 1/2"</t>
  </si>
  <si>
    <t>BUCHA DE REDUCAO DE FERRO GALVANIZADO, COM ROSCA BSP, DE 1 1/2" X 1"</t>
  </si>
  <si>
    <t>BUCHA DE REDUCAO DE FERRO GALVANIZADO, COM ROSCA BSP, DE 1 1/2" X 3/4"</t>
  </si>
  <si>
    <t>BUCHA DE REDUCAO DE FERRO GALVANIZADO, COM ROSCA BSP, DE 1 1/4" X 1/2"</t>
  </si>
  <si>
    <t>BUCHA DE REDUCAO DE FERRO GALVANIZADO, COM ROSCA BSP, DE 1 1/4" X 1"</t>
  </si>
  <si>
    <t>BUCHA DE REDUCAO DE FERRO GALVANIZADO, COM ROSCA BSP, DE 1 1/4" X 3/4"</t>
  </si>
  <si>
    <t>BUCHA DE REDUCAO DE FERRO GALVANIZADO, COM ROSCA BSP, DE 1/2" X 1/4"</t>
  </si>
  <si>
    <t>BUCHA DE REDUCAO DE FERRO GALVANIZADO, COM ROSCA BSP, DE 1/2" X 3/8"</t>
  </si>
  <si>
    <t>BUCHA DE REDUCAO DE FERRO GALVANIZADO, COM ROSCA BSP, DE 1" X 1/2"</t>
  </si>
  <si>
    <t>BUCHA DE REDUCAO DE FERRO GALVANIZADO, COM ROSCA BSP, DE 1" X 3/4"</t>
  </si>
  <si>
    <t>BUCHA DE REDUCAO DE FERRO GALVANIZADO, COM ROSCA BSP, DE 2 1/2" X 1 1/2"</t>
  </si>
  <si>
    <t>BUCHA DE REDUCAO DE FERRO GALVANIZADO, COM ROSCA BSP, DE 2 1/2" X 1 1/4"</t>
  </si>
  <si>
    <t>BUCHA DE REDUCAO DE FERRO GALVANIZADO, COM ROSCA BSP, DE 2 1/2" X 1"</t>
  </si>
  <si>
    <t>BUCHA DE REDUCAO DE FERRO GALVANIZADO, COM ROSCA BSP, DE 2 1/2" X 2"</t>
  </si>
  <si>
    <t>BUCHA DE REDUCAO DE FERRO GALVANIZADO, COM ROSCA BSP, DE 2" X 1 1/2"</t>
  </si>
  <si>
    <t>BUCHA DE REDUCAO DE FERRO GALVANIZADO, COM ROSCA BSP, DE 2" X 1 1/4"</t>
  </si>
  <si>
    <t>BUCHA DE REDUCAO DE FERRO GALVANIZADO, COM ROSCA BSP, DE 2" X 1"</t>
  </si>
  <si>
    <t>BUCHA DE REDUCAO DE FERRO GALVANIZADO, COM ROSCA BSP, DE 3/4" X 1/2"</t>
  </si>
  <si>
    <t>BUCHA DE REDUCAO DE FERRO GALVANIZADO, COM ROSCA BSP, DE 3" X 1 1/2"</t>
  </si>
  <si>
    <t>BUCHA DE REDUCAO DE FERRO GALVANIZADO, COM ROSCA BSP, DE 3" X 1 1/4"</t>
  </si>
  <si>
    <t>BUCHA DE REDUCAO DE FERRO GALVANIZADO, COM ROSCA BSP, DE 3" X 2 1/2"</t>
  </si>
  <si>
    <t>BUCHA DE REDUCAO DE FERRO GALVANIZADO, COM ROSCA BSP, DE 3" X 2"</t>
  </si>
  <si>
    <t>BUCHA DE REDUCAO DE FERRO GALVANIZADO, COM ROSCA BSP, DE 4" X 2 1/2"</t>
  </si>
  <si>
    <t>BUCHA DE REDUCAO DE FERRO GALVANIZADO, COM ROSCA BSP, DE 4" X 2"</t>
  </si>
  <si>
    <t>BUCHA DE REDUCAO DE FERRO GALVANIZADO, COM ROSCA BSP, DE 4" X 3"</t>
  </si>
  <si>
    <t>BUCHA DE REDUCAO DE FERRO GALVANIZADO, COM ROSCA BSP, DE 5" X 4"</t>
  </si>
  <si>
    <t>BUCHA DE REDUCAO DE FERRO GALVANIZADO, COM ROSCA BSP, DE 6" X 4"</t>
  </si>
  <si>
    <t>BUCHA DE REDUCAO DE FERRO GALVANIZADO, COM ROSCA BSP, DE 6" X 5"</t>
  </si>
  <si>
    <t>BUCHA DE REDUCAO DE PVC, SOLDAVEL, CURTA, COM 25 X 20 MM, PARA AGUA FRIA PREDIAL</t>
  </si>
  <si>
    <t>BUCHA DE REDUCAO DE PVC, SOLDAVEL, CURTA, COM 32 X 25 MM, PARA AGUA FRIA PREDIAL</t>
  </si>
  <si>
    <t>BUCHA DE REDUCAO DE PVC, SOLDAVEL, CURTA, COM 40 X 32 MM, PARA AGUA FRIA PREDIAL</t>
  </si>
  <si>
    <t>BUCHA DE REDUCAO DE PVC, SOLDAVEL, CURTA, COM 50 X 40 MM, PARA AGUA FRIA PREDIAL</t>
  </si>
  <si>
    <t>BUCHA DE REDUCAO DE PVC, SOLDAVEL, CURTA, COM 60 X 50 MM, PARA AGUA FRIA PREDIAL</t>
  </si>
  <si>
    <t>BUCHA DE REDUCAO DE PVC, SOLDAVEL, LONGA, COM 32 X 20 MM, PARA AGUA FRIA PREDIAL</t>
  </si>
  <si>
    <t>BUCHA DE REDUCAO DE PVC, SOLDAVEL, LONGA, COM 40 X 25 MM, PARA AGUA FRIA PREDIAL</t>
  </si>
  <si>
    <t>BUCHA DE REDUCAO DE PVC, SOLDAVEL, LONGA, COM 50 X 25 MM, PARA AGUA FRIA PREDIAL</t>
  </si>
  <si>
    <t>BUCHA DE REDUCAO DE PVC, SOLDAVEL, LONGA, COM 50 X 32 MM, PARA AGUA FRIA PREDIAL</t>
  </si>
  <si>
    <t>BUCHA DE REDUCAO DE PVC, SOLDAVEL, LONGA, COM 60 X 25 MM, PARA AGUA FRIA PREDIAL</t>
  </si>
  <si>
    <t>BUCHA DE REDUCAO DE PVC, SOLDAVEL, LONGA, COM 60 X 32 MM, PARA AGUA FRIA PREDIAL</t>
  </si>
  <si>
    <t>BUCHA DE REDUCAO DE PVC, SOLDAVEL, LONGA, COM 60 X 50 MM, PARA AGUA FRIA PREDIAL</t>
  </si>
  <si>
    <t>BUCHA DE REDUCAO DE PVC, SOLDAVEL, LONGA, COM 75 X 50 MM, PARA AGUA FRIA PREDIAL</t>
  </si>
  <si>
    <t>BUCHA DE REDUCAO DE PVC, SOLDAVEL, LONGA, 50 X 40 MM, PARA ESGOTO PREDIAL</t>
  </si>
  <si>
    <t>BUCHA DE REDUCAO EM ALUMINIO, COM ROSCA, DE 1 1/2" X 1 1/4", PARA ELETRODUTO</t>
  </si>
  <si>
    <t>BUCHA DE REDUCAO EM ALUMINIO, COM ROSCA, DE 1 1/2" X 1", PARA ELETRODUTO</t>
  </si>
  <si>
    <t>BUCHA DE REDUCAO EM ALUMINIO, COM ROSCA, DE 1 1/2" X 3/4", PARA ELETRODUTO</t>
  </si>
  <si>
    <t>BUCHA DE REDUCAO EM ALUMINIO, COM ROSCA, DE 1 1/4" X 1/2", PARA ELETRODUTO</t>
  </si>
  <si>
    <t>BUCHA DE REDUCAO EM ALUMINIO, COM ROSCA, DE 1 1/4" X 1", PARA ELETRODUTO</t>
  </si>
  <si>
    <t>BUCHA DE REDUCAO EM ALUMINIO, COM ROSCA, DE 1 1/4" X 3/4", PARA ELETRODUTO</t>
  </si>
  <si>
    <t>BUCHA DE REDUCAO EM ALUMINIO, COM ROSCA, DE 1" X 1/2", PARA ELETRODUTO</t>
  </si>
  <si>
    <t>BUCHA DE REDUCAO EM ALUMINIO, COM ROSCA, DE 1" X 3/4", PARA ELETRODUTO</t>
  </si>
  <si>
    <t>BUCHA DE REDUCAO EM ALUMINIO, COM ROSCA, DE 2 1/2" X 1 1/2", PARA ELETRODUTO</t>
  </si>
  <si>
    <t>BUCHA DE REDUCAO EM ALUMINIO, COM ROSCA, DE 2 1/2" X 1 1/4", PARA ELETRODUTO</t>
  </si>
  <si>
    <t>BUCHA DE REDUCAO EM ALUMINIO, COM ROSCA, DE 2 1/2" X 1", PARA ELETRODUTO</t>
  </si>
  <si>
    <t>BUCHA DE REDUCAO EM ALUMINIO, COM ROSCA, DE 2 1/2" X 2", PARA ELETRODUTO</t>
  </si>
  <si>
    <t>BUCHA DE REDUCAO EM ALUMINIO, COM ROSCA, DE 2" X 1 1/2", PARA ELETRODUTO</t>
  </si>
  <si>
    <t>BUCHA DE REDUCAO EM ALUMINIO, COM ROSCA, DE 2" X 1 1/4", PARA ELETRODUTO</t>
  </si>
  <si>
    <t>BUCHA DE REDUCAO EM ALUMINIO, COM ROSCA, DE 2" X 1", PARA ELETRODUTO</t>
  </si>
  <si>
    <t>BUCHA DE REDUCAO EM ALUMINIO, COM ROSCA, DE 2" X 3/4", PARA ELETRODUTO</t>
  </si>
  <si>
    <t>BUCHA DE REDUCAO EM ALUMINIO, COM ROSCA, DE 3/4" X 1/2",  PARA ELETRODUTO</t>
  </si>
  <si>
    <t>BUCHA DE REDUCAO EM ALUMINIO, COM ROSCA, DE 3" X 1 1/2", PARA ELETRODUTO</t>
  </si>
  <si>
    <t>BUCHA DE REDUCAO EM ALUMINIO, COM ROSCA, DE 3" X 1 1/4", PARA ELETRODUTO</t>
  </si>
  <si>
    <t>BUCHA DE REDUCAO EM ALUMINIO, COM ROSCA, DE 3" X 2 1/2", PARA ELETRODUTO</t>
  </si>
  <si>
    <t>BUCHA DE REDUCAO EM ALUMINIO, COM ROSCA, DE 3" X 2", PARA ELETRODUTO</t>
  </si>
  <si>
    <t>BUCHA DE REDUCAO EM ALUMINIO, COM ROSCA, DE 4" X 2 1/2", PARA ELETRODUTO</t>
  </si>
  <si>
    <t>BUCHA DE REDUCAO EM ALUMINIO, COM ROSCA, DE 4" X 2", PARA ELETRODUTO</t>
  </si>
  <si>
    <t>BUCHA DE REDUCAO EM ALUMINIO, COM ROSCA, DE 4" X 3", PARA ELETRODUTO</t>
  </si>
  <si>
    <t>BUCHA DE REDUCAO PVC ROSCAVEL 3/4" X 1/2"</t>
  </si>
  <si>
    <t>BUCHA DE REDUCAO PVC, ROSCAVEL 1 1/2" X 1"</t>
  </si>
  <si>
    <t>BUCHA DE REDUCAO PVC, ROSCAVEL, 1 1/2" X 3/4"</t>
  </si>
  <si>
    <t>BUCHA DE REDUCAO PVC, ROSCAVEL, 1" X 1/2"</t>
  </si>
  <si>
    <t>BUCHA DE REDUCAO PVC, ROSCAVEL, 1" X 3/4"</t>
  </si>
  <si>
    <t>BUCHA DE REDUCAO, CPVC, SOLDAVEL, 22 X 15 MM, PARA AGUA QUENTE</t>
  </si>
  <si>
    <t>BUCHA DE REDUCAO, CPVC, SOLDAVEL, 28 X 22 MM, PARA AGUA QUENTE</t>
  </si>
  <si>
    <t>BUCHA DE REDUCAO, CPVC, SOLDAVEL, 35 X 28 MM, PARA AGUA QUENTE</t>
  </si>
  <si>
    <t>BUCHA DE REDUCAO, CPVC, SOLDAVEL, 42 X 22 MM, PARA AGUA QUENTE</t>
  </si>
  <si>
    <t>BUCHA DE REDUCAO, CPVC, SOLDAVEL, 54 X 35 MM, PARA AGUA QUENTE</t>
  </si>
  <si>
    <t>BUCHA DE REDUCAO, PPR, DN 25 X 20 MM, PARA AGUA QUENTE PREDIAL</t>
  </si>
  <si>
    <t>BUCHA DE REDUCAO, PPR, DN 32 X 25 MM, PARA AGUA QUENTE E FRIA PREDIAL</t>
  </si>
  <si>
    <t>BUCHA DE REDUCAO, PPR, DN 40 X 25 MM, PARA AGUA QUENTE E FRIA PREDIAL</t>
  </si>
  <si>
    <t>BUCHA DE REDUCAO, PPR, DN 50 X 25 MM, PARA AGUA QUENTE E FRIA PREDIAL</t>
  </si>
  <si>
    <t>BUCHA DE REDUCAO, PPR, DN 50 X 32 MM, PARA AGUA QUENTE E FRIA PREDIAL</t>
  </si>
  <si>
    <t>BUCHA DE REDUCAO, PVC, LONGA, SERIE R, DN 50 X 40 MM, PARA ESGOTO PREDIAL</t>
  </si>
  <si>
    <t>BUCHA EM ALUMINIO, COM ROSCA, DE  1 1/2", PARA ELETRODUTO</t>
  </si>
  <si>
    <t>BUCHA EM ALUMINIO, COM ROSCA, DE 1 1/4", PARA ELETRODUTO</t>
  </si>
  <si>
    <t>BUCHA EM ALUMINIO, COM ROSCA, DE 1/2", PARA ELETRODUTO</t>
  </si>
  <si>
    <t>BUCHA EM ALUMINIO, COM ROSCA, DE 1", PARA ELETRODUTO</t>
  </si>
  <si>
    <t>BUCHA EM ALUMINIO, COM ROSCA, DE 2 1/2", PARA ELETRODUTO</t>
  </si>
  <si>
    <t>BUCHA EM ALUMINIO, COM ROSCA, DE 2", PARA ELETRODUTO</t>
  </si>
  <si>
    <t>BUCHA EM ALUMINIO, COM ROSCA, DE 3/4", PARA ELETRODUTO</t>
  </si>
  <si>
    <t>BUCHA EM ALUMINIO, COM ROSCA, DE 3/8", PARA ELETRODUTO</t>
  </si>
  <si>
    <t>BUCHA EM ALUMINIO, COM ROSCA, DE 3", PARA ELETRODUTO</t>
  </si>
  <si>
    <t>BUCHA EM ALUMINIO, COM ROSCA, DE 4", PARA ELETRODUTO</t>
  </si>
  <si>
    <t>CABECEIRA DIREITA OU ESQUERDA, PVC, PARA CALHA PLUVIAL, DIAMETRO ENTRE *119 E 170* MM, PARA DRENAGEM PLUVIAL PREDIAL</t>
  </si>
  <si>
    <t>CABECOTE PARA ENTRADA DE LINHA DE ALIMENTACAO PARA ELETRODUTO, EM LIGA DE ALUMINIO COM ACABAMENTO ANTI CORROSIVO, COM FIXACAO POR ENCAIXE LISO DE 360 GRAUS, DE 1 1/2"</t>
  </si>
  <si>
    <t>CABECOTE PARA ENTRADA DE LINHA DE ALIMENTACAO PARA ELETRODUTO, EM LIGA DE ALUMINIO COM ACABAMENTO ANTI CORROSIVO, COM FIXACAO POR ENCAIXE LISO DE 360 GRAUS, DE 1 1/4"</t>
  </si>
  <si>
    <t>CABECOTE PARA ENTRADA DE LINHA DE ALIMENTACAO PARA ELETRODUTO, EM LIGA DE ALUMINIO COM ACABAMENTO ANTI CORROSIVO, COM FIXACAO POR ENCAIXE LISO DE 360 GRAUS, DE 1/2"</t>
  </si>
  <si>
    <t>CABECOTE PARA ENTRADA DE LINHA DE ALIMENTACAO PARA ELETRODUTO, EM LIGA DE ALUMINIO COM ACABAMENTO ANTI CORROSIVO, COM FIXACAO POR ENCAIXE LISO DE 360 GRAUS, DE 1"</t>
  </si>
  <si>
    <t>CABECOTE PARA ENTRADA DE LINHA DE ALIMENTACAO PARA ELETRODUTO, EM LIGA DE ALUMINIO COM ACABAMENTO ANTI CORROSIVO, COM FIXACAO POR ENCAIXE LISO DE 360 GRAUS, DE 2 1/2"</t>
  </si>
  <si>
    <t>CABECOTE PARA ENTRADA DE LINHA DE ALIMENTACAO PARA ELETRODUTO, EM LIGA DE ALUMINIO COM ACABAMENTO ANTI CORROSIVO, COM FIXACAO POR ENCAIXE LISO DE 360 GRAUS, DE 2"</t>
  </si>
  <si>
    <t>CABECOTE PARA ENTRADA DE LINHA DE ALIMENTACAO PARA ELETRODUTO, EM LIGA DE ALUMINIO COM ACABAMENTO ANTI CORROSIVO, COM FIXACAO POR ENCAIXE LISO DE 360 GRAUS, DE 3 1/2"</t>
  </si>
  <si>
    <t>CABECOTE PARA ENTRADA DE LINHA DE ALIMENTACAO PARA ELETRODUTO, EM LIGA DE ALUMINIO COM ACABAMENTO ANTI CORROSIVO, COM FIXACAO POR ENCAIXE LISO DE 360 GRAUS, DE 3/4"</t>
  </si>
  <si>
    <t>CABECOTE PARA ENTRADA DE LINHA DE ALIMENTACAO PARA ELETRODUTO, EM LIGA DE ALUMINIO COM ACABAMENTO ANTI CORROSIVO, COM FIXACAO POR ENCAIXE LISO DE 360 GRAUS, DE 3"</t>
  </si>
  <si>
    <t>CABECOTE PARA ENTRADA DE LINHA DE ALIMENTACAO PARA ELETRODUTO, EM LIGA DE ALUMINIO COM ACABAMENTO ANTI CORROSIVO, COM FIXACAO POR ENCAIXE LISO DE 360 GRAUS, DE 4"</t>
  </si>
  <si>
    <t>CABIDE/GANCHO DE BANHEIRO SIMPLES EM METAL CROMADO</t>
  </si>
  <si>
    <t>CABO COAXIAL RG11 95% DE MALHA</t>
  </si>
  <si>
    <t>CABO COAXIAL RG59 95% DE MALHA</t>
  </si>
  <si>
    <t>CABO COAXIAL RG6 95% DE MALHA</t>
  </si>
  <si>
    <t>CABO DE ACO GALVANIZADO, DIAMETRO 12,7 MM (1/2"), COM ALMA DE ACO CABO INDEPENDENTE 6 X 25 F</t>
  </si>
  <si>
    <t>CABO DE ACO GALVANIZADO, DIAMETRO 12,7 MM (1/2"), COM ALMA DE FIBRA 6 X 25 F</t>
  </si>
  <si>
    <t>CABO DE ACO GALVANIZADO, DIAMETRO 9,53 MM (3/8"), COM ALMA DE FIBRA 6 X 25 F</t>
  </si>
  <si>
    <t>CABO DE ALUMINIO NU COM ALMA DE ACO, BITOLA 1/0 AWG</t>
  </si>
  <si>
    <t>CABO DE ALUMINIO NU COM ALMA DE ACO, BITOLA 2 AWG</t>
  </si>
  <si>
    <t>CABO DE ALUMINIO NU COM ALMA DE ACO, BITOLA 2/0 AWG</t>
  </si>
  <si>
    <t>CABO DE ALUMINIO NU COM ALMA DE ACO, BITOLA 4 AWG</t>
  </si>
  <si>
    <t>CABO DE ALUMINIO NU SEM ALMA DE ACO, BITOLA 1/0 AWG</t>
  </si>
  <si>
    <t>CABO DE ALUMINIO NU SEM ALMA DE ACO, BITOLA 2 AWG</t>
  </si>
  <si>
    <t>CABO DE ALUMINIO NU SEM ALMA DE ACO, BITOLA 2/0 AWG</t>
  </si>
  <si>
    <t>CABO DE ALUMINIO NU SEM ALMA DE ACO, BITOLA 4 AWG</t>
  </si>
  <si>
    <t>CABO DE COBRE FLEXIVEL NAO HALOGENADO, SEM EMISSAO DE FUMACA, 750V, SECAO NOMINAL 120 MM</t>
  </si>
  <si>
    <t>CABO DE COBRE FLEXIVEL NAO HALOGENADO, SEM EMISSAO DE FUMACA, 750V, SECAO NOMINAL 2,5 MM</t>
  </si>
  <si>
    <t>CABO DE COBRE FLEXIVEL NAO HALOGENADO, SEM EMISSAO DE FUMACA, 750V, SECAO NOMINAL 240 MM</t>
  </si>
  <si>
    <t>CABO DE COBRE FLEXIVEL NAO HALOGENADO, SEM EMISSAO DE FUMACA, 750V, SECAO NOMINAL 50 MM</t>
  </si>
  <si>
    <t>CABO DE COBRE FLEXIVEL NAO HALOGENADO, SEM EMISSAO DE FUMACA, 750V, SECAO NOMINAL 6,0 MM</t>
  </si>
  <si>
    <t>CABO DE COBRE NU 10 MM2 MEIO-DURO</t>
  </si>
  <si>
    <t>CABO DE COBRE NU 120 MM2 MEIO-DURO</t>
  </si>
  <si>
    <t>CABO DE COBRE NU 150 MM2 MEIO-DURO</t>
  </si>
  <si>
    <t>CABO DE COBRE NU 16 MM2 MEIO-DURO</t>
  </si>
  <si>
    <t>CABO DE COBRE NU 185 MM2 MEIO-DURO</t>
  </si>
  <si>
    <t>CABO DE COBRE NU 25 MM2 MEIO-DURO</t>
  </si>
  <si>
    <t>CABO DE COBRE NU 35 MM2 MEIO-DURO</t>
  </si>
  <si>
    <t>CABO DE COBRE NU 50 MM2 MEIO-DURO</t>
  </si>
  <si>
    <t>CABO DE COBRE NU 70 MM2 MEIO-DURO</t>
  </si>
  <si>
    <t>CABO DE COBRE NU 95 MM2 MEIO-DURO</t>
  </si>
  <si>
    <t>CABO DE COBRE, FLEXIVEL, CLASSE 4 OU 5, ISOLACAO EM PVC/A, ANTICHAMA BWF-B, COBERTURA PVC-ST1, ANTICHAMA BWF-B, 1 CONDUTOR, 0,6/1 KV, SECAO NOMINAL 1,5 MM2</t>
  </si>
  <si>
    <t>CABO DE COBRE, FLEXIVEL, CLASSE 4 OU 5, ISOLACAO EM PVC/A, ANTICHAMA BWF-B, COBERTURA PVC-ST1, ANTICHAMA BWF-B, 1 CONDUTOR, 0,6/1 KV, SECAO NOMINAL 10 MM2</t>
  </si>
  <si>
    <t>CABO DE COBRE, FLEXIVEL, CLASSE 4 OU 5, ISOLACAO EM PVC/A, ANTICHAMA BWF-B, COBERTURA PVC-ST1, ANTICHAMA BWF-B, 1 CONDUTOR, 0,6/1 KV, SECAO NOMINAL 120 MM2</t>
  </si>
  <si>
    <t>CABO DE COBRE, FLEXIVEL, CLASSE 4 OU 5, ISOLACAO EM PVC/A, ANTICHAMA BWF-B, COBERTURA PVC-ST1, ANTICHAMA BWF-B, 1 CONDUTOR, 0,6/1 KV, SECAO NOMINAL 150 MM2</t>
  </si>
  <si>
    <t>CABO DE COBRE, FLEXIVEL, CLASSE 4 OU 5, ISOLACAO EM PVC/A, ANTICHAMA BWF-B, COBERTURA PVC-ST1, ANTICHAMA BWF-B, 1 CONDUTOR, 0,6/1 KV, SECAO NOMINAL 16 MM2</t>
  </si>
  <si>
    <t>CABO DE COBRE, FLEXIVEL, CLASSE 4 OU 5, ISOLACAO EM PVC/A, ANTICHAMA BWF-B, COBERTURA PVC-ST1, ANTICHAMA BWF-B, 1 CONDUTOR, 0,6/1 KV, SECAO NOMINAL 185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</si>
  <si>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</si>
  <si>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240 MM2</t>
  </si>
  <si>
    <t>CABO DE COBRE, FLEXIVEL, CLASSE 4 OU 5, ISOLACAO EM PVC/A, ANTICHAMA BWF-B, COBERTURA PVC-ST1, ANTICHAMA BWF-B, 1 CONDUTOR, 0,6/1 KV, SECAO NOMINAL 25 MM2</t>
  </si>
  <si>
    <t>CABO DE COBRE, FLEXIVEL, CLASSE 4 OU 5, ISOLACAO EM PVC/A, ANTICHAMA BWF-B, COBERTURA PVC-ST1, ANTICHAMA BWF-B, 1 CONDUTOR, 0,6/1 KV, SECAO NOMINAL 300 MM2</t>
  </si>
  <si>
    <t>CABO DE COBRE, FLEXIVEL, CLASSE 4 OU 5, ISOLACAO EM PVC/A, ANTICHAMA BWF-B, COBERTURA PVC-ST1, ANTICHAMA BWF-B, 1 CONDUTOR, 0,6/1 KV, SECAO NOMINAL 35 MM2</t>
  </si>
  <si>
    <t>CABO DE COBRE, FLEXIVEL, CLASSE 4 OU 5, ISOLACAO EM PVC/A, ANTICHAMA BWF-B, COBERTURA PVC-ST1, ANTICHAMA BWF-B, 1 CONDUTOR, 0,6/1 KV, SECAO NOMINAL 4 MM2</t>
  </si>
  <si>
    <t>CABO DE COBRE, FLEXIVEL, CLASSE 4 OU 5, ISOLACAO EM PVC/A, ANTICHAMA BWF-B, COBERTURA PVC-ST1, ANTICHAMA BWF-B, 1 CONDUTOR, 0,6/1 KV, SECAO NOMINAL 400 MM2</t>
  </si>
  <si>
    <t>CABO DE COBRE, FLEXIVEL, CLASSE 4 OU 5, ISOLACAO EM PVC/A, ANTICHAMA BWF-B, COBERTURA PVC-ST1, ANTICHAMA BWF-B, 1 CONDUTOR, 0,6/1 KV, SECAO NOMINAL 50 MM2</t>
  </si>
  <si>
    <t>CABO DE COBRE, FLEXIVEL, CLASSE 4 OU 5, ISOLACAO EM PVC/A, ANTICHAMA BWF-B, COBERTURA PVC-ST1, ANTICHAMA BWF-B, 1 CONDUTOR, 0,6/1 KV, SECAO NOMINAL 500 MM2</t>
  </si>
  <si>
    <t>CABO DE COBRE, FLEXIVEL, CLASSE 4 OU 5, ISOLACAO EM PVC/A, ANTICHAMA BWF-B, COBERTURA PVC-ST1, ANTICHAMA BWF-B, 1 CONDUTOR, 0,6/1 KV, SECAO NOMINAL 6 MM2</t>
  </si>
  <si>
    <t>CABO DE COBRE, FLEXIVEL, CLASSE 4 OU 5, ISOLACAO EM PVC/A, ANTICHAMA BWF-B, COBERTURA PVC-ST1, ANTICHAMA BWF-B, 1 CONDUTOR, 0,6/1 KV, SECAO NOMINAL 70 MM2</t>
  </si>
  <si>
    <t>CABO DE COBRE, FLEXIVEL, CLASSE 4 OU 5, ISOLACAO EM PVC/A, ANTICHAMA BWF-B, COBERTURA PVC-ST1, ANTICHAMA BWF-B, 1 CONDUTOR, 0,6/1 KV, SECAO NOMINAL 95 MM2</t>
  </si>
  <si>
    <t>CABO DE COBRE, FLEXIVEL, CLASSE 4 OU 5, ISOLACAO EM PVC/A, ANTICHAMA BWF-B, 1 CONDUTOR, 450/750 V, SECAO NOMINAL 0,5 MM2</t>
  </si>
  <si>
    <t>CABO DE COBRE, FLEXIVEL, CLASSE 4 OU 5, ISOLACAO EM PVC/A, ANTICHAMA BWF-B, 1 CONDUTOR, 450/750 V, SECAO NOMINAL 0,75 MM2</t>
  </si>
  <si>
    <t>CABO DE COBRE, FLEXIVEL, CLASSE 4 OU 5, ISOLACAO EM PVC/A, ANTICHAMA BWF-B, 1 CONDUTOR, 450/750 V, SECAO NOMINAL 1,0 MM2</t>
  </si>
  <si>
    <t>CABO DE COBRE, FLEXIVEL, CLASSE 4 OU 5, ISOLACAO EM PVC/A, ANTICHAMA BWF-B, 1 CONDUTOR, 450/750 V, SECAO NOMINAL 1,5 MM2</t>
  </si>
  <si>
    <t>CABO DE COBRE, FLEXIVEL, CLASSE 4 OU 5, ISOLACAO EM PVC/A, ANTICHAMA BWF-B, 1 CONDUTOR, 450/750 V, SECAO NOMINAL 10 MM2</t>
  </si>
  <si>
    <t>CABO DE COBRE, FLEXIVEL, CLASSE 4 OU 5, ISOLACAO EM PVC/A, ANTICHAMA BWF-B, 1 CONDUTOR, 450/750 V, SECAO NOMINAL 120 MM2</t>
  </si>
  <si>
    <t>CABO DE COBRE, FLEXIVEL, CLASSE 4 OU 5, ISOLACAO EM PVC/A, ANTICHAMA BWF-B, 1 CONDUTOR, 450/750 V, SECAO NOMINAL 150 MM2</t>
  </si>
  <si>
    <t>CABO DE COBRE, FLEXIVEL, CLASSE 4 OU 5, ISOLACAO EM PVC/A, ANTICHAMA BWF-B, 1 CONDUTOR, 450/750 V, SECAO NOMINAL 16 MM2</t>
  </si>
  <si>
    <t>CABO DE COBRE, FLEXIVEL, CLASSE 4 OU 5, ISOLACAO EM PVC/A, ANTICHAMA BWF-B, 1 CONDUTOR, 450/750 V, SECAO NOMINAL 185 MM2</t>
  </si>
  <si>
    <t>CABO DE COBRE, FLEXIVEL, CLASSE 4 OU 5, ISOLACAO EM PVC/A, ANTICHAMA BWF-B, 1 CONDUTOR, 450/750 V, SECAO NOMINAL 2,5 MM2</t>
  </si>
  <si>
    <t>CABO DE COBRE, FLEXIVEL, CLASSE 4 OU 5, ISOLACAO EM PVC/A, ANTICHAMA BWF-B, 1 CONDUTOR, 450/750 V, SECAO NOMINAL 240 MM2</t>
  </si>
  <si>
    <t>CABO DE COBRE, FLEXIVEL, CLASSE 4 OU 5, ISOLACAO EM PVC/A, ANTICHAMA BWF-B, 1 CONDUTOR, 450/750 V, SECAO NOMINAL 25 MM2</t>
  </si>
  <si>
    <t>CABO DE COBRE, FLEXIVEL, CLASSE 4 OU 5, ISOLACAO EM PVC/A, ANTICHAMA BWF-B, 1 CONDUTOR, 450/750 V, SECAO NOMINAL 35 MM2</t>
  </si>
  <si>
    <t>CABO DE COBRE, FLEXIVEL, CLASSE 4 OU 5, ISOLACAO EM PVC/A, ANTICHAMA BWF-B, 1 CONDUTOR, 450/750 V, SECAO NOMINAL 4 MM2</t>
  </si>
  <si>
    <t>CABO DE COBRE, FLEXIVEL, CLASSE 4 OU 5, ISOLACAO EM PVC/A, ANTICHAMA BWF-B, 1 CONDUTOR, 450/750 V, SECAO NOMINAL 50 MM2</t>
  </si>
  <si>
    <t>CABO DE COBRE, FLEXIVEL, CLASSE 4 OU 5, ISOLACAO EM PVC/A, ANTICHAMA BWF-B, 1 CONDUTOR, 450/750 V, SECAO NOMINAL 6 MM2</t>
  </si>
  <si>
    <t>CABO DE COBRE, FLEXIVEL, CLASSE 4 OU 5, ISOLACAO EM PVC/A, ANTICHAMA BWF-B, 1 CONDUTOR, 450/750 V, SECAO NOMINAL 70 MM2</t>
  </si>
  <si>
    <t>CABO DE COBRE, FLEXIVEL, CLASSE 4 OU 5, ISOLACAO EM PVC/A, ANTICHAMA BWF-B, 1 CONDUTOR, 450/750 V, SECAO NOMINAL 95 MM2</t>
  </si>
  <si>
    <t>CABO DE COBRE, RIGIDO, CLASSE 2, ISOLACAO EM PVC/A, ANTICHAMA BWF-B, 1 CONDUTOR, 450/750 V, SECAO NOMINAL 150 MM2</t>
  </si>
  <si>
    <t>CABO DE COBRE, RIGIDO, CLASSE 2, ISOLACAO EM PVC/A, ANTICHAMA BWF-B, 1 CONDUTOR, 450/750 V, SECAO NOMINAL 16 MM2</t>
  </si>
  <si>
    <t>CABO DE COBRE, RIGIDO, CLASSE 2, ISOLACAO EM PVC/A, ANTICHAMA BWF-B, 1 CONDUTOR, 450/750 V, SECAO NOMINAL 185 MM2</t>
  </si>
  <si>
    <t>CABO DE COBRE, RIGIDO, CLASSE 2, ISOLACAO EM PVC/A, ANTICHAMA BWF-B, 1 CONDUTOR, 450/750 V, SECAO NOMINAL 240 MM2</t>
  </si>
  <si>
    <t>CABO DE COBRE, RIGIDO, CLASSE 2, ISOLACAO EM PVC/A, ANTICHAMA BWF-B, 1 CONDUTOR, 450/750 V, SECAO NOMINAL 25 MM2</t>
  </si>
  <si>
    <t>CABO DE COBRE, RIGIDO, CLASSE 2, ISOLACAO EM PVC/A, ANTICHAMA BWF-B, 1 CONDUTOR, 450/750 V, SECAO NOMINAL 35 MM2</t>
  </si>
  <si>
    <t>CABO DE COBRE, RIGIDO, CLASSE 2, ISOLACAO EM PVC/A, ANTICHAMA BWF-B, 1 CONDUTOR, 450/750 V, SECAO NOMINAL 50 MM2</t>
  </si>
  <si>
    <t>CABO DE COBRE, RIGIDO, CLASSE 2, ISOLACAO EM PVC/A, ANTICHAMA BWF-B, 1 CONDUTOR, 450/750 V, SECAO NOMINAL 6 MM2</t>
  </si>
  <si>
    <t>CABO DE COBRE, RIGIDO, CLASSE 2, ISOLACAO EM PVC/A, ANTICHAMA BWF-B, 1 CONDUTOR, 450/750 V, SECAO NOMINAL 70 MM2</t>
  </si>
  <si>
    <t>CABO DE COBRE, RIGIDO, CLASSE 2, ISOLACAO EM PVC/A, ANTICHAMA BWF-B, 1 CONDUTOR, 450/750 V, SECAO NOMINAL 95 MM2</t>
  </si>
  <si>
    <t>CABO DE COBRE, RIGIDO, CLASSE 2, ISOLACAO EM PVC, ANTI-CHAMA BWF-B, 1 CONDUTOR, 450/750 V, DIAMETRO 120 MM2</t>
  </si>
  <si>
    <t>CABO DE REDE, PAR TRANCADO U/UTP, 4 PARES, CATEGORIA 5E (CAT 5E), ISOLAMENTO PVC (CM)</t>
  </si>
  <si>
    <t>CABO DE REDE, PAR TRANCADO U/UTP, 4 PARES, CATEGORIA 5E (CAT 5E), ISOLAMENTO PVC (CMX)</t>
  </si>
  <si>
    <t>CABO DE REDE, PAR TRANCADO U/UTP, 4 PARES, CATEGORIA 5E (CAT 5E), ISOLAMENTO PVC (LSZH)</t>
  </si>
  <si>
    <t>CABO DE REDE, PAR TRANCADO U/UTP, 4 PARES, CATEGORIA 6 (CAT 6), ISOLAMENTO PVC (CM)</t>
  </si>
  <si>
    <t>CABO DE REDE, PAR TRANCADO UTP, 4 PARES, CATEGORIA 6 (CAT 6), ISOLAMENTO PVC (LSZH)</t>
  </si>
  <si>
    <t>CABO ELETRONICO CATEGORIA 6A U/UTP 23AWG X 4P</t>
  </si>
  <si>
    <t>CABO FLEXIVEL PVC 750 V, 2 CONDUTORES DE 1,5 MM2</t>
  </si>
  <si>
    <t>CABO FLEXIVEL PVC 750 V, 2 CONDUTORES DE 4,0 MM2</t>
  </si>
  <si>
    <t>CABO FLEXIVEL PVC 750 V, 2 CONDUTORES DE 6,0 MM2</t>
  </si>
  <si>
    <t>CABO FLEXIVEL PVC 750 V, 3 CONDUTORES DE 1,5 MM2</t>
  </si>
  <si>
    <t>CABO FLEXIVEL PVC 750 V, 3 CONDUTORES DE 4,0 MM2</t>
  </si>
  <si>
    <t>CABO FLEXIVEL PVC 750 V, 3 CONDUTORES DE 6,0 MM2</t>
  </si>
  <si>
    <t>CABO FLEXIVEL PVC 750 V, 4 CONDUTORES DE 1,5 MM2</t>
  </si>
  <si>
    <t>CABO FLEXIVEL PVC 750 V, 4 CONDUTORES DE 4,0 MM2</t>
  </si>
  <si>
    <t>CABO FLEXIVEL PVC 750 V, 4 CONDUTORES DE 6,0 MM2</t>
  </si>
  <si>
    <t>CABO MULTIPOLAR DE COBRE, FLEXIVEL, CLASSE 4 OU 5, ISOLACAO EM HEPR, COBERTURA EM PVC-ST2, ANTICHAMA BWF-B, 0,6/1 KV, 3 CONDUTORES DE 1,5 MM2</t>
  </si>
  <si>
    <t>CABO MULTIPOLAR DE COBRE, FLEXIVEL, CLASSE 4 OU 5, ISOLACAO EM HEPR, COBERTURA EM PVC-ST2, ANTICHAMA BWF-B, 0,6/1 KV, 3 CONDUTORES DE 10 MM2</t>
  </si>
  <si>
    <t>CABO MULTIPOLAR DE COBRE, FLEXIVEL, CLASSE 4 OU 5, ISOLACAO EM HEPR, COBERTURA EM PVC-ST2, ANTICHAMA BWF-B, 0,6/1 KV, 3 CONDUTORES DE 120 MM2</t>
  </si>
  <si>
    <t>CABO MULTIPOLAR DE COBRE, FLEXIVEL, CLASSE 4 OU 5, ISOLACAO EM HEPR, COBERTURA EM PVC-ST2, ANTICHAMA BWF-B, 0,6/1 KV, 3 CONDUTORES DE 16 MM2</t>
  </si>
  <si>
    <t>CABO MULTIPOLAR DE COBRE, FLEXIVEL, CLASSE 4 OU 5, ISOLACAO EM HEPR, COBERTURA EM PVC-ST2, ANTICHAMA BWF-B, 0,6/1 KV, 3 CONDUTORES DE 2,5 MM2</t>
  </si>
  <si>
    <t>CABO MULTIPOLAR DE COBRE, FLEXIVEL, CLASSE 4 OU 5, ISOLACAO EM HEPR, COBERTURA EM PVC-ST2, ANTICHAMA BWF-B, 0,6/1 KV, 3 CONDUTORES DE 25 MM2</t>
  </si>
  <si>
    <t>CABO MULTIPOLAR DE COBRE, FLEXIVEL, CLASSE 4 OU 5, ISOLACAO EM HEPR, COBERTURA EM PVC-ST2, ANTICHAMA BWF-B, 0,6/1 KV, 3 CONDUTORES DE 35 MM2</t>
  </si>
  <si>
    <t>CABO MULTIPOLAR DE COBRE, FLEXIVEL, CLASSE 4 OU 5, ISOLACAO EM HEPR, COBERTURA EM PVC-ST2, ANTICHAMA BWF-B, 0,6/1 KV, 3 CONDUTORES DE 4 MM2</t>
  </si>
  <si>
    <t>CABO MULTIPOLAR DE COBRE, FLEXIVEL, CLASSE 4 OU 5, ISOLACAO EM HEPR, COBERTURA EM PVC-ST2, ANTICHAMA BWF-B, 0,6/1 KV, 3 CONDUTORES DE 50 MM2</t>
  </si>
  <si>
    <t>CABO MULTIPOLAR DE COBRE, FLEXIVEL, CLASSE 4 OU 5, ISOLACAO EM HEPR, COBERTURA EM PVC-ST2, ANTICHAMA BWF-B, 0,6/1 KV, 3 CONDUTORES DE 6 MM2</t>
  </si>
  <si>
    <t>CABO MULTIPOLAR DE COBRE, FLEXIVEL, CLASSE 4 OU 5, ISOLACAO EM HEPR, COBERTURA EM PVC-ST2, ANTICHAMA BWF-B, 0,6/1 KV, 3 CONDUTORES DE 70 MM2</t>
  </si>
  <si>
    <t>CABO MULTIPOLAR DE COBRE, FLEXIVEL, CLASSE 4 OU 5, ISOLACAO EM HEPR, COBERTURA EM PVC-ST2, ANTICHAMA BWF-B, 0,6/1 KV, 3 CONDUTORES DE 95 MM2</t>
  </si>
  <si>
    <t>CABO TELEFONICO CCI 50, 1 PAR, USO INTERNO, SEM BLINDAGEM</t>
  </si>
  <si>
    <t>CABO TELEFONICO CCI 50, 2 PARES, USO INTERNO, SEM BLINDAGEM</t>
  </si>
  <si>
    <t>CABO TELEFONICO CCI 50, 3 PARES, USO INTERNO, SEM BLINDAGEM</t>
  </si>
  <si>
    <t>CABO TELEFONICO CCI 50, 4 PARES, USO INTERNO, SEM BLINDAGEM</t>
  </si>
  <si>
    <t>CABO TELEFONICO CCI 50, 5 PARES, USO INTERNO, SEM BLINDAGEM</t>
  </si>
  <si>
    <t>CABO TELEFONICO CCI 50, 6 PARES, USO INTERNO, SEM BLINDAGEM</t>
  </si>
  <si>
    <t>CABO TELEFONICO CI 50, 10 PARES, USO INTERNO</t>
  </si>
  <si>
    <t>CABO TELEFONICO CI 50, 20 PARES, USO INTERNO</t>
  </si>
  <si>
    <t>CABO TELEFONICO CI 50, 200 PARES, USO INTERNO</t>
  </si>
  <si>
    <t>CABO TELEFONICO CI 50, 30 PARES, USO INTERNO</t>
  </si>
  <si>
    <t>CABO TELEFONICO CI 50, 50 PARES, USO INTERNO</t>
  </si>
  <si>
    <t>CABO TELEFONICO CI 50, 75 PARES, USO INTERNO</t>
  </si>
  <si>
    <t>CABO TELEFONICO CTP - APL - 50, 10 PARES, USO EXTERNO</t>
  </si>
  <si>
    <t>CABO TELEFONICO CTP - APL - 50, 100 PARES, USO EXTERNO</t>
  </si>
  <si>
    <t>CABO TELEFONICO CTP - APL - 50, 20 PARES, USO EXTERNO</t>
  </si>
  <si>
    <t>CABO TELEFONICO CTP - APL - 50, 30 PARES, USO EXTERNO</t>
  </si>
  <si>
    <t>CACAMBA METALICA BASCULANTE COM CAPACIDADE DE 10 M3 (INCLUI MONTAGEM, NAO INCLUI CAMINHAO)</t>
  </si>
  <si>
    <t>CACAMBA METALICA BASCULANTE COM CAPACIDADE DE 12 M3 (INCLUI MONTAGEM, NAO INCLUI CAMINHAO)</t>
  </si>
  <si>
    <t>CACAMBA METALICA BASCULANTE COM CAPACIDADE DE 6 M3 (INCLUI MONTAGEM, NAO INCLUI CAMINHAO)</t>
  </si>
  <si>
    <t>CACAMBA METALICA BASCULANTE COM CAPACIDADE DE 8 M3 (INCLUI MONTAGEM, NAO INCLUI CAMINHAO)</t>
  </si>
  <si>
    <t>CADEADO SIMPLES, CORPO EM LATAO MACICO, COM LARGURA DE 25 MM E ALTURA DE APROX 25 MM, HASTE CEMENTADA (NAO LONGA), EM ACO TEMPERADO COM DIAMETRO DE APROX 5,0 MM, INCLUINDO 2 CHAVES</t>
  </si>
  <si>
    <t>CADEADO SIMPLES, CORPO EM LATAO MACICO, COM LARGURA DE 35 MM E ALTURA DE APROX 30 MM, HASTE CEMENTADA (NAO LONGA), EM ACO TEMPERADO COM DIAMETRO DE APROX 6,0 MM, INCLUINDO 2 CHAVES</t>
  </si>
  <si>
    <t>CADEADO SIMPLES, CORPO EM LATAO MACICO, COM LARGURA DE 50 MM E ALTURA DE APROX 40 MM, HASTE CEMENTADA EM ACO TEMPERADO COM DIAMETRO DE APROX 8,0 MM, INCLUINDO 2 CHAVES</t>
  </si>
  <si>
    <t>CADEIRA SUSPENSA MANUAL / BALANCIM INDIVIDUAL (NBR 14751)</t>
  </si>
  <si>
    <t>CAIBRO APARELHADO  *7,5 X 7,5* CM, EM MACARANDUBA, ANGELIM OU EQUIVALENTE DA REGIAO</t>
  </si>
  <si>
    <t>CAIBRO APARELHADO *6 X 8* CM, EM MACARANDUBA, ANGELIM OU EQUIVALENTE DA REGIAO</t>
  </si>
  <si>
    <t>CAIBRO NAO APARELHADO *5 X 6* CM, EM MACARANDUBA, ANGELIM OU EQUIVALENTE DA REGIAO -  BRUTA</t>
  </si>
  <si>
    <t>CAIBRO NAO APARELHADO *6 X 6* CM, EM MACARANDUBA, ANGELIM OU EQUIVALENTE DA REGIAO - BRUTA</t>
  </si>
  <si>
    <t>CAIBRO NAO APARELHADO,  *6 X 8* CM,  EM MACARANDUBA, ANGELIM OU EQUIVALENTE DA REGIAO -  BRUTA</t>
  </si>
  <si>
    <t>CAIBRO ROLICO DE MADEIRA TRATADA, D = 4 A 7 CM, H = 3,00 M, EM EUCALIPTO OU EQUIVALENTE DA REGIAO</t>
  </si>
  <si>
    <t>CAIBRO 5 X 5 CM EM PINUS, MISTA OU EQUIVALENTE DA REGIAO - BRUTA</t>
  </si>
  <si>
    <t>CAIXA D'AGUA / RESERVATORIO EM POLIESTER REFORCADO COM FIBRA DE VIDRO, 10000 LITROS, COM TAMPA</t>
  </si>
  <si>
    <t>CAIXA D'AGUA / RESERVATORIO EM POLIESTER REFORCADO COM FIBRA DE VIDRO, 1500 LITROS, COM TAMPA</t>
  </si>
  <si>
    <t>CAIXA D'AGUA / RESERVATORIO EM POLIESTER REFORCADO COM FIBRA DE VIDRO, 15000 LITROS, COM TAMPA</t>
  </si>
  <si>
    <t>CAIXA D'AGUA / RESERVATORIO EM POLIESTER REFORCADO COM FIBRA DE VIDRO, 2000 LITROS, COM TAMPA</t>
  </si>
  <si>
    <t>CAIXA D'AGUA / RESERVATORIO EM POLIESTER REFORCADO COM FIBRA DE VIDRO, 20000 LITROS, COM TAMPA</t>
  </si>
  <si>
    <t>CAIXA D'AGUA / RESERVATORIO EM POLIESTER REFORCADO COM FIBRA DE VIDRO, 3000 LITROS, COM TAMPA</t>
  </si>
  <si>
    <t>CAIXA D'AGUA / RESERVATORIO EM POLIESTER REFORCADO COM FIBRA DE VIDRO, 500 LITROS, COM TAMPA</t>
  </si>
  <si>
    <t>CAIXA D'AGUA / RESERVATORIO EM POLIESTER REFORCADO COM FIBRA DE VIDRO, 5000 LITROS, COM TAMPA</t>
  </si>
  <si>
    <t>CAIXA D'AGUA / RESERVATORIO EM POLIESTER REFORCADO COM FIBRA DE VIDRO, 7000 LITROS, COM TAMPA</t>
  </si>
  <si>
    <t>CAIXA D'AGUA / RESERVATORIO EM POLIESTER REFORCADO COM FIBRA DE VIDRO, 750 LITROS, COM TAMPA</t>
  </si>
  <si>
    <t>CAIXA D'AGUA / RESERVATORIO EM POLIESTER REFORCADO COM FIBRA DE VIDRO,1000 LITROS, COM TAMPA</t>
  </si>
  <si>
    <t>CAIXA D'AGUA / RESERVATORIO EM POLIETILENO, 1000 LITROS, COM TAMPA</t>
  </si>
  <si>
    <t>CAIXA D'AGUA / RESERVATORIO EM POLIETILENO, 1500 LITROS, COM TAMPA</t>
  </si>
  <si>
    <t>CAIXA D'AGUA / RESERVATORIO EM POLIETILENO, 2000 LITROS, COM TAMPA</t>
  </si>
  <si>
    <t>CAIXA D'AGUA / RESERVATORIO EM POLIETILENO, 3000 LITROS, COM TAMPA</t>
  </si>
  <si>
    <t>CAIXA D'AGUA / RESERVATORIO EM POLIETILENO, 500 LITROS, COM TAMPA</t>
  </si>
  <si>
    <t>CAIXA D'AGUA / RESERVATORIO EM POLIETILENO, 750 LITROS, COM TAMPA</t>
  </si>
  <si>
    <t>CAIXA DE ATERRAMENTO EM CONCRETO PRE-MOLDADO, DIAMETRO DE 0,30 M E ALTURA DE 0,35 M, SEM FUNDO E COM TAMPA</t>
  </si>
  <si>
    <t>CAIXA DE CONCRETO ARMADO PRE-MOLDADO, COM FUNDO E SEM TAMPA, DIMENSOES DE 0,30 X 0,30 X 0,30 M</t>
  </si>
  <si>
    <t>CAIXA DE CONCRETO ARMADO PRE-MOLDADO, COM FUNDO E SEM TAMPA, DIMENSOES DE 0,40 X 0,40 X 0,40 M</t>
  </si>
  <si>
    <t>CAIXA DE CONCRETO ARMADO PRE-MOLDADO, COM FUNDO E SEM TAMPA, DIMENSOES DE 0,60 X 0,60 X 0,50 M</t>
  </si>
  <si>
    <t>CAIXA DE CONCRETO ARMADO PRE-MOLDADO, COM FUNDO E SEM TAMPA, DIMENSOES DE 0,80 X 0,80 X 0,50 M</t>
  </si>
  <si>
    <t>CAIXA DE CONCRETO ARMADO PRE-MOLDADO, COM FUNDO E SEM TAMPA, DIMENSOES DE 1,00 X 1,00 X 0,50 M</t>
  </si>
  <si>
    <t>CAIXA DE CONCRETO ARMADO PRE-MOLDADO, COM FUNDO E TAMPA, DIMENSOES DE 0,30 X 0,30 X 0,30 M</t>
  </si>
  <si>
    <t>CAIXA DE CONCRETO ARMADO PRE-MOLDADO, COM FUNDO E TAMPA, DIMENSOES DE 0,40 X 0,40 X 0,40 M</t>
  </si>
  <si>
    <t>CAIXA DE CONCRETO ARMADO PRE-MOLDADO, COM FUNDO E TAMPA, DIMENSOES DE 0,60 X 0,60 X 0,50 M</t>
  </si>
  <si>
    <t>CAIXA DE CONCRETO ARMADO PRE-MOLDADO, SEM FUNDO, QUADRADA, DIMENSOES DE 0,30 X 0,30 X 0,30 M</t>
  </si>
  <si>
    <t>CAIXA DE CONCRETO ARMADO PRE-MOLDADO, SEM FUNDO, QUADRADA, DIMENSOES DE 0,40 X 0,40 X 0,40 M</t>
  </si>
  <si>
    <t>CAIXA DE CONCRETO ARMADO PRE-MOLDADO, SEM FUNDO, QUADRADA, DIMENSOES DE 0,60 X 0,60 X 0,50 M</t>
  </si>
  <si>
    <t>CAIXA DE CONCRETO ARMADO PRE-MOLDADO, SEM FUNDO, QUADRADA, DIMENSOES DE 0,80 X 0,80 X 0,50 M</t>
  </si>
  <si>
    <t>CAIXA DE CONCRETO ARMADO PRE-MOLDADO, SEM FUNDO, QUADRADA, DIMENSOES DE 1,00 X 1,00 X 0,50 M</t>
  </si>
  <si>
    <t>CAIXA DE DERIVACAO PARA MEDIDOR DE ENERGIA, COM BARRAMENTO MONOFASICO, EM POLICARBONATO / TERMOPLASTICO - MODULO (PADRAO CONCESSIONARIA LOCAL)</t>
  </si>
  <si>
    <t>CAIXA DE DERIVACAO PARA MEDIDOR DE ENERGIA, COM BARRAMENTO POLIFASICO, EM POLICARBONATO / TERMOPLASTICO - MODULO (PADRAO CONCESSIONARIA LOCAL)</t>
  </si>
  <si>
    <t>CAIXA DE DESCARGA DE PLASTICO EXTERNA, DE *9* L, PUXADOR FIO DE NYLON, NAO INCLUSO CANO, BOLSA, ENGATE</t>
  </si>
  <si>
    <t>CAIXA DE DESCARGA PLASTICA DE EMBUTIR COMPLETA, COM ESPELHO PLASTICO, CAPACIDADE 6 A 10 L, ACESSORIOS INCLUSOS</t>
  </si>
  <si>
    <t>CAIXA DE GORDURA CILINDRICA EM CONCRETO SIMPLES,  PRE-MOLDADA, COM DIAMETRO DE 40 CM E ALTURA DE 45 CM, COM TAMPA</t>
  </si>
  <si>
    <t>CAIXA DE GORDURA EM PVC, DIAMETRO MINIMO 300 MM, DIAMETRO DE SAIDA 100 MM, CAPACIDADE  APROXIMADA 18 LITROS, COM TAMPA E CESTO</t>
  </si>
  <si>
    <t>CAIXA DE INCENDIO/ABRIGO PARA MANGUEIRA, DE EMBUTIR/INTERNA, COM 75 X 45 X 17 CM, EM CHAPA DE ACO, PORTA COM VENTILACAO, VISOR COM A INSCRICAO "INCENDIO", SUPORTE/CESTA INTERNA PARA A MANGUEIRA, PINTURA ELETROSTATICA VERMELHA</t>
  </si>
  <si>
    <t>CAIXA DE INCENDIO/ABRIGO PARA MANGUEIRA, DE EMBUTIR/INTERNA, COM 90 X 60 X 17 CM, EM CHAPA DE ACO, PORTA COM VENTILACAO, VISOR COM A INSCRICAO "INCENDIO", SUPORTE/CESTA INTERNA PARA A MANGUEIRA, PINTURA ELETROSTATICA VERMELHA</t>
  </si>
  <si>
    <t>CAIXA DE INCENDIO/ABRIGO PARA MANGUEIRA, DE SOBREPOR/EXTERNA, COM 75 X 45 X 17 CM, EM CHAPA DE ACO, PORTA COM VENTILACAO, VISOR COM A INSCRICAO "INCENDIO", SUPORTE/CESTA INTERNA PARA A MANGUEIRA, PINTURA ELETROSTATICA VERMELHA</t>
  </si>
  <si>
    <t>CAIXA DE INCENDIO/ABRIGO PARA MANGUEIRA, DE SOBREPOR/EXTERNA, COM 90 X 60 X 17 CM, EM CHAPA DE ACO, PORTA COM VENTILACAO, VISOR COM A INSCRICAO "INCENDIO", SUPORTE/CESTA INTERNA PARA A MANGUEIRA, PINTURA ELETROSTATICA VERMELHA</t>
  </si>
  <si>
    <t>CAIXA DE INSPECAO PARA ATERRAMENTO E PARA RAIOS, EM POLIPROPILENO,  DIAMETRO = 300 MM X ALTURA = 400 MM</t>
  </si>
  <si>
    <t>CAIXA DE INSPECAO PARA ATERRAMENTO OU OUTRO USO, EM PVC, DN = 250 X 250 MM</t>
  </si>
  <si>
    <t>CAIXA DE INSPECAO PARA ATERRAMENTO OU OUTRO USO, EM PVC, DN = 300 X *300* MM</t>
  </si>
  <si>
    <t>CAIXA DE INSPECAO PARA ATERRAMENTO OU OUTRO USO, EM PVC, DN = 300 X 250 MM</t>
  </si>
  <si>
    <t>CAIXA DE INSPECAO PARA ATERRAMENTO OU OUTRO USO, EM PVC, DN = 300 X 600 MM</t>
  </si>
  <si>
    <t>CAIXA DE LUZ "3 X 3" EM ACO ESMALTADA</t>
  </si>
  <si>
    <t>CAIXA DE LUZ "4 X 2" EM ACO ESMALTADA</t>
  </si>
  <si>
    <t>CAIXA DE LUZ "4 X 4" EM ACO ESMALTADA</t>
  </si>
  <si>
    <t>CAIXA DE PASSAGEM / DERIVACAO / LUZ, OCTOGONAL 4 X4, EM ACO ESMALTADA, COM FUNDO MOVEL SIMPLES (FMS)</t>
  </si>
  <si>
    <t>CAIXA DE PASSAGEM ELETRICA DE PAREDE, DE EMBUTIR, EM PVC, COM TAMPA APARAFUSADA, DIMENSOES 120 X 120 X *75* MM</t>
  </si>
  <si>
    <t>CAIXA DE PASSAGEM ELETRICA DE PAREDE, DE EMBUTIR, EM PVC, COM TAMPA APARAFUSADA, DIMENSOES 150 X 150 X *75* MM</t>
  </si>
  <si>
    <t>CAIXA DE PASSAGEM ELETRICA DE PAREDE, DE EMBUTIR, EM PVC, COM TAMPA APARAFUSADA, DIMENSOES 200 X 200 X *90* MM</t>
  </si>
  <si>
    <t>CAIXA DE PASSAGEM ELETRICA DE PAREDE, DE EMBUTIR, EM TERMOPLASTICO / PVC, COM TAMPA APARAFUSADA, DIMENSOES 400 X 400 X *120* MM</t>
  </si>
  <si>
    <t>CAIXA DE PASSAGEM ELETRICA DE PAREDE, DE SOBREPOR, EM PVC, COM TAMPA APARAFUSADA, DIMENSOES 300 X 300 X *100* MM</t>
  </si>
  <si>
    <t>CAIXA DE PASSAGEM ELETRICA DE PAREDE, DE SOBREPOR, EM PVC, COM TAMPA APARAFUSADA, DIMENSOES, 400 X 400 X *120* MM</t>
  </si>
  <si>
    <t>CAIXA DE PASSAGEM ELETRICA DE PAREDE, DE SOBREPOR, EM TERMOPLASTICO / PVC, COM TAMPA APARAFUSA, DIMENSOES 200 X 200 X *100* MM</t>
  </si>
  <si>
    <t>CAIXA DE PASSAGEM ELETRICA DE PAREDE, DE SOBREPOR, EM TERMOPLASTICO / PVC, COM TAMPA APARAFUSADA, DIMENSOES, 150 X 150 X *100* MM</t>
  </si>
  <si>
    <t>CAIXA DE PASSAGEM ELETRICA, PARA PISO, EM PVC, DIMENSOES DE 3/4" A 4"</t>
  </si>
  <si>
    <t>CAIXA DE PASSAGEM METALICA DE SOBREPOR COM TAMPA PARAFUSADA, DIMENSOES 20 X 20 X 10 CM</t>
  </si>
  <si>
    <t>CAIXA DE PASSAGEM METALICA DE SOBREPOR COM TAMPA PARAFUSADA, DIMENSOES 30 X 30 X 10 CM</t>
  </si>
  <si>
    <t>CAIXA DE PASSAGEM METALICA DE SOBREPOR COM TAMPA PARAFUSADA, DIMENSOES 40 X 40 X 15 CM</t>
  </si>
  <si>
    <t>CAIXA DE PASSAGEM METALICA DE SOBREPOR COM TAMPA PARAFUSADA, DIMENSOES 50 X 50 X 15 CM</t>
  </si>
  <si>
    <t>CAIXA DE PASSAGEM METALICA DE SOBREPOR COM TAMPA PARAFUSADA, DIMENSOES 60 X 60 X 20 CM</t>
  </si>
  <si>
    <t>CAIXA DE PASSAGEM METALICA DE SOBREPOR COM TAMPA PARAFUSADA, DIMENSOES 70 X 70 X 20 CM</t>
  </si>
  <si>
    <t>CAIXA DE PASSAGEM METALICA DE SOBREPOR COM TAMPA PARAFUSADA, DIMENSOES 80 X 80 X 20 CM</t>
  </si>
  <si>
    <t>CAIXA DE PASSAGEM METALICA, DE SOBREPOR, COM TAMPA APARAFUSADA, DIMENSOES 15 X 15 X *10* CM</t>
  </si>
  <si>
    <t>CAIXA DE PASSAGEM METALICA, DE SOBREPOR, COM TAMPA APARAFUSADA, DIMENSOES 35 X 35 X *12* CM</t>
  </si>
  <si>
    <t>CAIXA DE PASSAGEM/ LUZ / TELEFONIA, DE EMBUTIR,  EM CHAPA DE ACO GALVANIZADO, DIMENSOES 150 X 150 X 15 CM (PADRAO CONCESSIONARIA LOCAL)</t>
  </si>
  <si>
    <t>CAIXA DE PASSAGEM/ LUZ / TELEFONIA, DE EMBUTIR,  EM CHAPA DE ACO GALVANIZADO, DIMENSOES 20 X 20 X *12* CM (PADRAO CONCESSIONARIA LOCAL)</t>
  </si>
  <si>
    <t>CAIXA DE PASSAGEM/ LUZ / TELEFONIA, DE EMBUTIR,  EM CHAPA DE ACO GALVANIZADO, DIMENSOES 200 X 200 X 20 CM (PADRAO CONCESSIONARIA LOCAL)</t>
  </si>
  <si>
    <t>CAIXA DE PASSAGEM/ LUZ / TELEFONIA, DE EMBUTIR,  EM CHAPA DE ACO GALVANIZADO, DIMENSOES 40 X 40 X *12* CM (PADRAO CONCESSIONARIA LOCAL)</t>
  </si>
  <si>
    <t>CAIXA DE PASSAGEM/ LUZ / TELEFONIA, DE EMBUTIR,  EM CHAPA DE ACO GALVANIZADO, DIMENSOES 60 X 60 X *12* CM (PADRAO CONCESSIONARIA LOCAL)</t>
  </si>
  <si>
    <t>CAIXA DE PASSAGEM/ LUZ / TELEFONIA, DE EMBUTIR,  EM CHAPA DE ACO GALVANIZADO, DIMENSOES 80 X 80 X *12* CM (PADRAO CONCESSIONARIA LOCAL)</t>
  </si>
  <si>
    <t>CAIXA DE PASSAGEM/ LUZ / TELEFONIA, DE EMBUTIR, EM CHAPA DE ACO GALVANIZADO, DIMENSOES 120 X 120 X *12* CM (PADRAO CONCESSIONARIA LOCAL)</t>
  </si>
  <si>
    <t>CAIXA DE PASSAGEM/ LUZ / TELEFONIA, DE SOBREPOR,  EM CHAPA DE ACO GALVANIZADO, DIMENSOES 80 X 80 X *12* CM (PADRAO CONCESSIONARIA LOCAL)</t>
  </si>
  <si>
    <t>CAIXA DE PASSAGEM, EM PVC, DE 4" X 2", PARA ELETRODUTO FLEXIVEL CORRUGADO</t>
  </si>
  <si>
    <t>CAIXA DE PASSAGEM, EM PVC, DE 4" X 4", PARA ELETRODUTO FLEXIVEL CORRUGADO</t>
  </si>
  <si>
    <t>CAIXA DE PROTECAO EXTERNA PARA MEDIDOR HOROSAZONAL, DE BAIXA TENSAO, COM MODULO, EM CHAPA DE ACO (PADRAO DA CONCESSIONARIA LOCAL)</t>
  </si>
  <si>
    <t>CAIXA DE PROTECAO PARA TRANSFORMADOR CORRENTE, EM CHAPA DE ACO 18 USG (PADRAO DA CONCESSIONARIA LOCAL)</t>
  </si>
  <si>
    <t>CAIXA INTERNA/EXTERNA DE MEDICAO PARA 1 MEDIDOR TRIFASICO, COM VISOR, EM CHAPA DE ACO 18 USG (PADRAO DA CONCESSIONARIA LOCAL)</t>
  </si>
  <si>
    <t>CAIXA INTERNA/EXTERNA DE MEDICAO PARA 4 MEDIDORES MONOFASICOS, COM VISOR, EM CHAPA DE ACO 18 USG (PADRAO DA CONCESSIONARIA LOCAL)</t>
  </si>
  <si>
    <t>CAIXA MODULAR PARA MEDIDOR DE ENERGIA AGRUPADA, EM POLICARBONATO /  TERMOPLASTICO, COM SUPORTE PARA DISJUNTOR (PADRAO DA CONCESSIONARIA LOCAL)</t>
  </si>
  <si>
    <t>CAIXA OCTOGONAL DE FUNDO MOVEL, EM PVC, DE 3" X 3", PARA ELETRODUTO FLEXIVEL CORRUGADO</t>
  </si>
  <si>
    <t>CAIXA OCTOGONAL DE FUNDO MOVEL, EM PVC, DE 4" X 4", PARA ELETRODUTO FLEXIVEL CORRUGADO</t>
  </si>
  <si>
    <t>CAIXA PARA HIDROMETRO CONCRETO PRE MOLDADO, *0,24 M X 0,45 M X 0,30* M (L X C X A)</t>
  </si>
  <si>
    <t>CAIXA PARA MEDICAO COLETIVA TIPO L, PADRAO BIFASICO OU TRIFASICO, PARA ATE 4 MEDIDORES, SEM BARRAMENTO E COM PORTAS INFERIOR E SUPERIOR</t>
  </si>
  <si>
    <t>CAIXA PARA MEDICAO COLETIVA TIPO M, PADRAO BIFASICO OU TRIFASICO, PARA ATE 8 MEDIDORES, SEM BARRAMENTO E COM PORTAS INFERIOR E SUPERIOR</t>
  </si>
  <si>
    <t>CAIXA PARA MEDICAO COLETIVA TIPO N, PADRAO BIFASICO OU TRIFASICO, PARA ATE 12 MEDIDORES, SEM BARRAMENTO E COM PORTAS INFERIOR E SUPERIOR</t>
  </si>
  <si>
    <t>CAIXA PARA MEDIDOR MONOFASICO, EM POLICARBONATO / TERMOPLASTICO, PARA ALOJAR 1 DISJUNTOR (PADRAO DA CONCESSIONARIA LOCAL)</t>
  </si>
  <si>
    <t>CAIXA PARA MEDIDOR POLIFASICO, EM POLICARBONATO / TERMOPLASTICO, PARA ALOJAR 1 DISJUNTOR (PADRAO DA CONCESSIONARIA LOCAL)</t>
  </si>
  <si>
    <t>CAIXA PRE-MOLDADA PARA BOCA DE LOBO, EM CONCRETO ARMADO, COM FCK DE 25 MPA, COM DIMENSOES 1,10 X 0,65 X 1,00 M (COMPRIMENTO X LARGURA X ALTURA)</t>
  </si>
  <si>
    <t>CAIXA SIFONADA PVC, 100 X 100 X 50 MM, COM GRELHA REDONDA, BRANCA</t>
  </si>
  <si>
    <t>CAIXA SIFONADA PVC, 250 X 230 X 75 MM, COM TAMPA CEGA QUADRADA, BRANCA</t>
  </si>
  <si>
    <t>CAIXA SIFONADA, PVC, 150 X *185* X 75 MM, COM GRELHA QUADRADA, BRANCA</t>
  </si>
  <si>
    <t>CAIXA SIFONADA, PVC, 150 X 150 X 50 MM, COM GRELHA QUADRADA, BRANCA (NBR 5688)</t>
  </si>
  <si>
    <t>CAIXA SIFONADA, PVC, 150 X 150 X 50 MM, COM GRELHA REDONDA, BRANCA</t>
  </si>
  <si>
    <t>CAL HIDRATADA CH-I PARA ARGAMASSAS</t>
  </si>
  <si>
    <t>CAL HIDRATADA PARA PINTURA</t>
  </si>
  <si>
    <t>CAL VIRGEM COMUM PARA ARGAMASSAS (NBR 6453)</t>
  </si>
  <si>
    <t>CALCARIO DOLOMITICO A (POSTO PEDREIRA/FORNECEDOR,  SEM FRETE)</t>
  </si>
  <si>
    <t>CALCETEIRO  (MENSALISTA)</t>
  </si>
  <si>
    <t>CALCETEIRO (HORISTA)</t>
  </si>
  <si>
    <t>CALHA / PERFIL PLUVIAL DE PVC, DIAMETRO ENTRE *119 E 170* MM, COMPRIMENTO DE 3 M, PARA DRENAGEM PLUVIAL PREDIAL</t>
  </si>
  <si>
    <t>CALHA MOLDURA AMERICANA DE CHAPA DE ACO GALVANIZADA NUM 26, CORTE 33 CM</t>
  </si>
  <si>
    <t>CALHA PARA AGUA FURTADA DE CHAPA DE ACO GALVANIZADA NUM 26, CORTE 40 CM</t>
  </si>
  <si>
    <t>CALHA PARA AGUA FURTADA DE CHAPA DE ACO GALVANIZADA NUM 26, CORTE 50 CM</t>
  </si>
  <si>
    <t>CALHA PLATIBANDA DE CHAPA DE ACO GALVANIZADA NUM 26, CORTE 45 CM</t>
  </si>
  <si>
    <t>CALHA QUADRADA DE CHAPA DE ACO GALVANIZADA NUM 24, CORTE 100 CM</t>
  </si>
  <si>
    <t>CALHA QUADRADA DE CHAPA DE ACO GALVANIZADA NUM 24, CORTE 33 CM</t>
  </si>
  <si>
    <t>CALHA QUADRADA DE CHAPA DE ACO GALVANIZADA NUM 24, CORTE 50 CM</t>
  </si>
  <si>
    <t>CALHA QUADRADA DE CHAPA DE ACO GALVANIZADA NUM 26, CORTE 33 CM</t>
  </si>
  <si>
    <t>CALHA QUADRADA DE CHAPA DE ACO GALVANIZADA NUM 28, CORTE 25 CM</t>
  </si>
  <si>
    <t>CALHA/CANALETA DE CONCRETO SIMPLES, TIPO MEIA CANA, DIAMETRO DE 20 CM, PARA AGUA PLUVIAL</t>
  </si>
  <si>
    <t>CALHA/CANALETA DE CONCRETO SIMPLES, TIPO MEIA CANA, DIAMETRO DE 30 CM, PARA AGUA PLUVIAL</t>
  </si>
  <si>
    <t>CALHA/CANALETA DE CONCRETO SIMPLES, TIPO MEIA CANA, DIAMETRO DE 40 CM, PARA AGUA PLUVIAL</t>
  </si>
  <si>
    <t>CALHA/CANALETA DE CONCRETO SIMPLES, TIPO MEIA CANA, DIAMETRO DE 50 CM, PARA AGUA PLUVIAL</t>
  </si>
  <si>
    <t>CALHA/CANALETA DE CONCRETO SIMPLES, TIPO MEIA CANA, DIAMETRO DE 60 CM, PARA AGUA PLUVIAL</t>
  </si>
  <si>
    <t>CALHA/CANALETA DE CONCRETO SIMPLES, TIPO MEIA CANA, DIAMETRO DE 80 CM, PARA AGUA PLUVIAL</t>
  </si>
  <si>
    <t>CAMADA SEPARADORA DE FILME DE POLIETILENO 20 A 25 MICRA</t>
  </si>
  <si>
    <t>CAMINHAO TOCO, PESO BRUTO TOTAL 10700 KG, CARGA UTIL MAXIMA 7400 KG, DISTANCIA ENTRE EIXOS 4,00 M, POTENCIA 175 CV (INCLUI CABINE E CHASSI, NAO INCLUI CARROCERIA)</t>
  </si>
  <si>
    <t>CAMINHAO TOCO, PESO BRUTO TOTAL 13200 KG, CARGA UTIL MAXIMA 9200 KG, DISTANCIA ENTRE EIXOS 3,31 M, POTENCIA 175 CV (INCLUI CABINE E CHASSI, NAO INCLUI CARROCERIA)</t>
  </si>
  <si>
    <t>CAMINHAO TOCO, PESO BRUTO TOTAL 14300 KG, CARGA UTIL MAXIMA 9480 KG, DISTANCIA ENTRE EIXOS 4,80 M, POTENCIA 185 CV (INCLUI CABINE E CHASSI, NAO INCLUI CARROCERIA)</t>
  </si>
  <si>
    <t>CAMINHAO TOCO, PESO BRUTO TOTAL 16000 KG, CARGA UTIL MAXIMA 10600 KG, DISTANCIA ENTRE EIXOS 4,80 M, POTENCIA 277 CV (INCLUI CABINE E CHASSI, NAO INCLUI CARROCERIA)</t>
  </si>
  <si>
    <t>CAMINHAO TOCO, PESO BRUTO TOTAL 16000 KG, CARGA UTIL MAXIMA 10830 KG, DISTANCIA ENTRE EIXOS 3,56 M, POTENCIA 226 CV (INCLUI CABINE E CHASSI, NAO INCLUI CARROCERIA)</t>
  </si>
  <si>
    <t>CAMINHAO TOCO, PESO BRUTO TOTAL 16000 KG, CARGA UTIL MAXIMA 11030 KG, DISTANCIA ENTRE EIXOS 5,41 M, POTENCIA 185 CV (INCLUI CABINE E CHASSI, NAO INCLUI CARROCERIA)</t>
  </si>
  <si>
    <t>CAMINHAO TOCO, PESO BRUTO TOTAL 8500 KG, CARGA UTIL MAXIMA 5600 KG, DISTANCIA ENTRE EIXOS 3,40 M, POTENCIA 167 CV (INCLUI CABINE E CHASSI, NAO INCLUI CARROCERIA)</t>
  </si>
  <si>
    <t>CAMINHAO TOCO, PESO BRUTO TOTAL 9600 KG, CARGA UTIL MAXIMA 6190 KG, DISTANCIA ENTRE EIXOS 3,70 M, POTENCIA 156 CV (INCLUI CABINE E CHASSI, NAO INCLUI CARROCERIA)</t>
  </si>
  <si>
    <t>CAMINHAO TRUCADO, PESO BRUTO TOTAL 23000 KG, CARGA UTIL MAXIMA 15285 KG, DISTANCIA ENTRE EIXOS 4,80 M, POTENCIA 326 CV (INCLUI CABINE E CHASSI, NAO INCLUI CARROCERIA)</t>
  </si>
  <si>
    <t>CAMINHAO TRUCADO, PESO BRUTO TOTAL 23000 KG, CARGA UTIL MAXIMA 15460 KG, DISTANCIA ENTRE EIXOS 4,80 M, POTENCIA 286 CV (INCLUI CABINE E CHASSI, NAO INCLUI CARROCERIA)</t>
  </si>
  <si>
    <t>CAMINHAO TRUCADO, PESO BRUTO TOTAL 23000 KG, CARGA UTIL MAXIMA 16360 KG, CABINE ESTENDIDA, DISTANCIA ENTRE EIXOS 3,56 M, POTENCIA 277 CV (INCLUI CABINE E CHASSI, NAO INCLUI CARROCERIA)</t>
  </si>
  <si>
    <t>CAMINHAO TRUCADO, PESO BRUTO TOTAL 23000 KG, CARGA UTIL MAXIMA 16540 KG, DISTANCIA ENTRE EIXOS 4,80 M, POTENCIA 256 CV (INCLUI CABINE E CHASSI, NAO INCLUI CARROCERIA)</t>
  </si>
  <si>
    <t>CAMINHONETE COM MOTOR A DIESEL, POTENCIA *160* CV, CABINE DUPLA, 4X4</t>
  </si>
  <si>
    <t>CAMPAINHA ALTA POTENCIA 110V / 220V, DIAMETRO 150 MM</t>
  </si>
  <si>
    <t>CAMPAINHA CIGARRA 127 V / 220 V (APENAS MODULO)</t>
  </si>
  <si>
    <t>CAMPAINHA CIGARRA 127 V / 220 V, CONJUNTO MONTADO PARA EMBUTIR 4" X 2" (PLACA + SUPORTE + MODULO)</t>
  </si>
  <si>
    <t>CANALETA DE CONCRETO ESTRUTURAL 14 X 19 X 29 CM, FBK 14 MPA (NBR 6136)</t>
  </si>
  <si>
    <t>CANALETA DE CONCRETO ESTRUTURAL 14 X 19 X 29 CM, FBK 4,5 MPA (NBR 6136)</t>
  </si>
  <si>
    <t>CANALETA DE CONCRETO ESTRUTURAL 14 X 19 X 39 CM, FBK 14 MPA (NBR 6136)</t>
  </si>
  <si>
    <t>CANALETA DE CONCRETO ESTRUTURAL 14 X 19 X 39 CM, FBK 4,5 MPA (NBR 6136)</t>
  </si>
  <si>
    <t>CANALETA DE CONCRETO 14 X 19 X 19 CM (CLASSE C - NBR 6136)</t>
  </si>
  <si>
    <t>CANALETA DE CONCRETO 19 X 19 X 19 CM (CLASSE C - NBR 6136)</t>
  </si>
  <si>
    <t>CANALETA DE CONCRETO 9 X 19 X 19 CM (CLASSE C - NBR 6136)</t>
  </si>
  <si>
    <t>CANALETA ESTRUTURAL CERAMICA, 14 X 19 X 19 CM, 6,0 MPA (NBR 15270)</t>
  </si>
  <si>
    <t>CANALETA ESTRUTURAL CERAMICA, 14 X 19 X 29 CM, 6,0 MPA (NBR 15270)</t>
  </si>
  <si>
    <t>CANALETA ESTRUTURAL CERAMICA, 14 X 19 X 39 CM, 6,0 MPA (NBR 15270)</t>
  </si>
  <si>
    <t>CANOPLA ACABAMENTO CROMADO PARA INSTALACAO DE SPRINKLER, SOB FORRO, 15 MM</t>
  </si>
  <si>
    <t>CANTONEIRA (ABAS IGUAIS) EM ACO CARBONO, 25,4 MM X 3,17 MM (L X E), 1,27KG/M</t>
  </si>
  <si>
    <t>CANTONEIRA (ABAS IGUAIS) EM ACO CARBONO, 38,1 MM X 3,17 MM (L X E), 3,48 KG/M</t>
  </si>
  <si>
    <t>CANTONEIRA (ABAS IGUAIS) EM ACO CARBONO, 50,8 MM X 9,53 MM (L X E), 6,99 KG/M</t>
  </si>
  <si>
    <t>CANTONEIRA "U" ALUMINIO ABAS IGUAIS 1 ", E = 3/32 "</t>
  </si>
  <si>
    <t>CANTONEIRA ACO ABAS IGUAIS (QUALQUER BITOLA), ESPESSURA ENTRE 1/8" E 1/4"</t>
  </si>
  <si>
    <t>CANTONEIRA ALUMINIO ABAS DESIGUAIS 1" X 3/4 ", E = 1/8 "</t>
  </si>
  <si>
    <t>CANTONEIRA ALUMINIO ABAS DESIGUAIS 2 1/2" X 1/2 ", E = 3/16 "</t>
  </si>
  <si>
    <t>CANTONEIRA ALUMINIO ABAS IGUAIS 1 ", E = 1/8 ", 25,40 X 3,17 MM (0,408 KG/M)</t>
  </si>
  <si>
    <t>CANTONEIRA ALUMINIO ABAS IGUAIS 1 ", E = 3 /16 "</t>
  </si>
  <si>
    <t>CANTONEIRA ALUMINIO ABAS IGUAIS 1 1/2 ", E = 3/16 "</t>
  </si>
  <si>
    <t>CANTONEIRA ALUMINIO ABAS IGUAIS 1 1/4 ", E = 3/16 "</t>
  </si>
  <si>
    <t>CANTONEIRA ALUMINIO ABAS IGUAIS 2 ", E = 1/4 "</t>
  </si>
  <si>
    <t>CANTONEIRA ALUMINIO ABAS IGUAIS 2 ", E = 1/8 "</t>
  </si>
  <si>
    <t>CAP OU TAMPAO DE FERRO GALVANIZADO, COM ROSCA BSP, DE 1 1/2"</t>
  </si>
  <si>
    <t>CAP OU TAMPAO DE FERRO GALVANIZADO, COM ROSCA BSP, DE 1 1/4"</t>
  </si>
  <si>
    <t>CAP OU TAMPAO DE FERRO GALVANIZADO, COM ROSCA BSP, DE 1/2"</t>
  </si>
  <si>
    <t>CAP OU TAMPAO DE FERRO GALVANIZADO, COM ROSCA BSP, DE 1/4"</t>
  </si>
  <si>
    <t>CAP OU TAMPAO DE FERRO GALVANIZADO, COM ROSCA BSP, DE 1"</t>
  </si>
  <si>
    <t>CAP OU TAMPAO DE FERRO GALVANIZADO, COM ROSCA BSP, DE 2 1/2"</t>
  </si>
  <si>
    <t>CAP OU TAMPAO DE FERRO GALVANIZADO, COM ROSCA BSP, DE 2"</t>
  </si>
  <si>
    <t>CAP OU TAMPAO DE FERRO GALVANIZADO, COM ROSCA BSP, DE 3/4"</t>
  </si>
  <si>
    <t>CAP OU TAMPAO DE FERRO GALVANIZADO, COM ROSCA BSP, DE 3/8"</t>
  </si>
  <si>
    <t>CAP OU TAMPAO DE FERRO GALVANIZADO, COM ROSCA BSP, DE 3"</t>
  </si>
  <si>
    <t>CAP OU TAMPAO DE FERRO GALVANIZADO, COM ROSCA BSP, DE 4"</t>
  </si>
  <si>
    <t>CAP PPR DN 20 MM, PARA AGUA QUENTE PREDIAL</t>
  </si>
  <si>
    <t>CAP PPR DN 25 MM, PARA AGUA QUENTE PREDIAL</t>
  </si>
  <si>
    <t>CAP PVC, ROSCAVEL, 1/2", PARA AGUA FRIA PREDIAL</t>
  </si>
  <si>
    <t>CAP PVC, ROSCAVEL, 1",  PARA AGUA FRIA PREDIAL</t>
  </si>
  <si>
    <t>CAP PVC, ROSCAVEL, 3/4",  PARA AGUA FRIA PREDIAL</t>
  </si>
  <si>
    <t>CAP PVC, SERIE R, DN 100 MM, PARA ESGOTO PREDIAL</t>
  </si>
  <si>
    <t>CAP PVC, SERIE R, DN 150 MM, PARA ESGOTO PREDIAL</t>
  </si>
  <si>
    <t>CAP PVC, SERIE R, DN 75 MM, PARA ESGOTO PREDIAL</t>
  </si>
  <si>
    <t>CAP PVC, SOLDAVEL, DN 100 MM, SERIE NORMAL, PARA ESGOTO PREDIAL</t>
  </si>
  <si>
    <t>CAP PVC, SOLDAVEL, DN 50 MM, SERIE NORMAL, PARA ESGOTO PREDIAL</t>
  </si>
  <si>
    <t>CAP PVC, SOLDAVEL, DN 75 MM, SERIE NORMAL, PARA ESGOTO PREDIAL</t>
  </si>
  <si>
    <t>CAP PVC, SOLDAVEL, 20 MM, PARA AGUA FRIA PREDIAL</t>
  </si>
  <si>
    <t>CAP PVC, SOLDAVEL, 25 MM, PARA AGUA FRIA PREDIAL</t>
  </si>
  <si>
    <t>CAP PVC, SOLDAVEL, 32 MM, PARA AGUA FRIA PREDIAL</t>
  </si>
  <si>
    <t>CAP PVC, SOLDAVEL, 40 MM, PARA AGUA FRIA PREDIAL</t>
  </si>
  <si>
    <t>CAP PVC, SOLDAVEL, 50 MM, PARA AGUA FRIA PREDIAL</t>
  </si>
  <si>
    <t>CAP PVC, SOLDAVEL, 60 MM, PARA AGUA FRIA PREDIAL</t>
  </si>
  <si>
    <t>CAP PVC, SOLDAVEL, 75 MM, PARA AGUA FRIA PREDIAL</t>
  </si>
  <si>
    <t>CAP, PVC PBA, JE, DN 100 / DE 110 MM,  PARA REDE DE AGUA (NBR 10351)</t>
  </si>
  <si>
    <t>CAP, PVC PBA, JE, DN 50 / DE 60 MM,  PARA REDE DE AGUA (NBR 10351)</t>
  </si>
  <si>
    <t>CAP, PVC PBA, JE, DN 75 / DE 85 MM,  PARA REDE DE AGUA (NBR 10351)</t>
  </si>
  <si>
    <t>CAP, PVC, JE, OCRE, DN 150 MM (CONEXAO PARA TUBO COLETOR DE ESGOTO)</t>
  </si>
  <si>
    <t>CAP, PVC, JE, OCRE, DN 200 MM (CONEXAO PARA TUBO COLETOR DE ESGOTO)</t>
  </si>
  <si>
    <t>CAPA PARA CHUVA EM PVC COM FORRO DE POLIESTER, COM CAPUZ (AMARELA OU AZUL)</t>
  </si>
  <si>
    <t>CAPACETE DE SEGURANCA ABA FRONTAL COM SUSPENSAO DE POLIETILENO, SEM JUGULAR (CLASSE B)</t>
  </si>
  <si>
    <t>CAPACITOR TRIFASICO, POTENCIA 2,5 KVAR, TENSAO 220 V, FORNECIDO COM CAPA PROTETORA, RESISTOR INTERNO A UNIDADE CAPACITIVA</t>
  </si>
  <si>
    <t>CAPACITOR TRIFASICO, POTENCIA 5 KVAR, TENSAO 220 V, FORNECIDO COM CAPA PROTETORA, RESISTOR INTERNO A UNIDADE CAPACITIVA</t>
  </si>
  <si>
    <t>CAPIM BRAQUIARIA DECUMBENS/ BRAQUIARINHA, VC *70*% MINIMO</t>
  </si>
  <si>
    <t>CAPTOR FRANKLIN (4 PONTAS), EM LATAO CROMADO, H = 300 MM, DUAS DESCIDAS</t>
  </si>
  <si>
    <t>CAPTOR FRANKLIN (4 PONTAS), EM LATAO CROMADO, H = 300 MM, UMA DESCIDA</t>
  </si>
  <si>
    <t>CAPTOR FRANKLIN (4 PONTAS), EM LATAO CROMADO, H = 350 MM, DUAS DESCIDAS</t>
  </si>
  <si>
    <t>CAPTOR FRANKLIN (4 PONTAS), EM LATAO CROMADO, H=350 MM, UMA DESCIDA</t>
  </si>
  <si>
    <t>CARENAGEM /TAMPA, EM PLASTICO, COR BRANCA, UTILIZADO EM KIT CHASSI METALICO PARA INSTALACAO HIDRAULICA DE CUBA SIMPLES SEM MAQUINA DE LAVAR ROUPA, LARGURA *355* MM X ALTURA *670* MM (COM FUROS E DEMAIS ENCAIXES)</t>
  </si>
  <si>
    <t>CARENAGEM /TAMPA, EM PLASTICO, COR BRANCA, UTILIZADO EM KIT CHASSI METALICO PARA INSTALACAO HIDRAULICA DE TANQUE COM MAQUINA DE LAVAR ROUPA, LARGURA *360* MM X ALTURA *470* MM (COM FUROS E DEMAIS ENCAIXES)</t>
  </si>
  <si>
    <t>CARPETE DE NYLON EM MANTA PARA TRAFEGO COMERCIAL PESADO, E = 6 A 7 MM (INSTALADO)</t>
  </si>
  <si>
    <t>CARPETE DE NYLON EM MANTA PARA TRAFEGO COMERCIAL PESADO, E = 9 A 10 MM (INSTALADO)</t>
  </si>
  <si>
    <t>CARPETE DE NYLON EM PLACAS 50 X 50 CM PARA TRAFEGO COMERCIAL PESADO, E = 6,5 MM (INSTALADO)</t>
  </si>
  <si>
    <t>CARPETE DE POLIESTER EM MANTA PARA TRAFEGO COMERCIAL PESADO, E = 4 A 5 MM (INSTALADO)</t>
  </si>
  <si>
    <t>CARPETE DE POLIPROPILENO EM MANTA PARA TRAFEGO COMERCIAL MEDIO, E = 5 A 6 MM (INSTALADO)</t>
  </si>
  <si>
    <t>CARPINTEIRO AUXILIAR (HORISTA)</t>
  </si>
  <si>
    <t>CARPINTEIRO AUXILIAR (MENSALISTA)</t>
  </si>
  <si>
    <t>CARPINTEIRO DE ESQUADRIAS (HORISTA)</t>
  </si>
  <si>
    <t>CARPINTEIRO DE ESQUADRIAS (MENSALISTA)</t>
  </si>
  <si>
    <t>CARPINTEIRO DE FORMAS (HORISTA)</t>
  </si>
  <si>
    <t>CARPINTEIRO DE FORMAS (MENSALISTA)</t>
  </si>
  <si>
    <t>CARRANCA PARA JANELA VENEZIANA DE ABRIR, EM LATAO CROMADO, SIMPLES, PARA APARAFUSAR NA PAREDE</t>
  </si>
  <si>
    <t>CARRINHO COM 2 PNEUS PARA TRANSPORTAR TUBO CONCRETO, ALTURA ATE 1,0 M E DIAMETRO ATE 1000MM, COM ESTRUTURA EM PERFIL OU TUBO METALICO</t>
  </si>
  <si>
    <t>CARRINHO DE MAO DE ACO CAPACIDADE 50 A 60 L, PNEU COM CAMARA</t>
  </si>
  <si>
    <t>CARROCERIA FIXA ABERTA DE MADEIRA PARA TRANSPORTE GERAL DE CARGA SECA DIMENSOES APROXIMADAS 2,25 X 4,10 X 0,50 M (INCLUI MONTAGEM, NAO INCLUI CAMINHAO)</t>
  </si>
  <si>
    <t>CARROCERIA FIXA ABERTA DE MADEIRA PARA TRANSPORTE GERAL DE CARGA SECA DIMENSOES APROXIMADAS 2,5 X 5,5 X 0,50 M (INCLUI MONTAGEM, NAO INCLUI CAMINHAO)</t>
  </si>
  <si>
    <t>CARROCERIA FIXA ABERTA DE MADEIRA PARA TRANSPORTE GERAL DE CARGA SECA DIMENSOES APROXIMADAS 2,5 X 6,00 X 0,50 M (INCLUI MONTAGEM, NAO INCLUI CAMINHAO)</t>
  </si>
  <si>
    <t>CARROCERIA FIXA ABERTA DE MADEIRA PARA TRANSPORTE GERAL DE CARGA SECA DIMENSOES APROXIMADAS 2,5 X 6,5 X 0,50 M (INCLUI MONTAGEM, NAO INCLUI CAMINHAO)</t>
  </si>
  <si>
    <t>CARROCERIA FIXA ABERTA DE MADEIRA PARA TRANSPORTE GERAL DE CARGA SECA DIMENSOES APROXIMADAS 2,5 X 7,00 X 0,50 M (INCLUI MONTAGEM, NAO INCLUI CAMINHAO)</t>
  </si>
  <si>
    <t>CARROCERIA FIXA ABERTA DE MADEIRA PARA TRANSPORTE GERAL DE CARGA SECA DIMENSOES APROXIMADAS 2,5 X 7,5 X 0,50 M (INCLUI MONTAGEM, NAO INCLUI CAMINHAO)</t>
  </si>
  <si>
    <t>CARVAO ANTRACITO PARA FILTRO, GRAO VARIANDO DE 0,8 ATE 1,1 MM, COEFICIENTE DE UNIFORMIDADE MENOR QUE 1,7 MM (DISTRIBUIDOR)</t>
  </si>
  <si>
    <t>CARVAO ANTRACITO PARA FILTRO, GRAO VARIANDO DE 0,8 ATE 1,1 MM, COEFICIENTE DE UNIFORMIDADE MENOR QUE 1,7 MM (POSTO JAZIDA/PRODUTOR)</t>
  </si>
  <si>
    <t>CASCALHO DE CAVA</t>
  </si>
  <si>
    <t>CASCALHO DE RIO</t>
  </si>
  <si>
    <t>CASCALHO LAVADO</t>
  </si>
  <si>
    <t>CAVALETE PARA TALHA COM ESTRUTURA EM TUBO METALICO ALTURA MINIMA 3,2 M EQUIPADO COM RODAS DE BORRACHA PARA MOVIMENTACAO DE TUBOS DE CONCRETO NA CENTRAL DE PREMOLDADOS COM CAPACIDADE DE CARGA DE 3 TONELADAS</t>
  </si>
  <si>
    <t>CAVALO MECANICO TRACAO 4X2, PESO BRUTO TOTAL COMBINADO 49000 KG, CAPACIDADE MAXIMA DE TRACAO *66000* KG, POTENCIA *360* CV (INCLUI CABINE E CHASSI, NAO INCLUI SEMIRREBOQUE)</t>
  </si>
  <si>
    <t>CAVALO MECANICO TRACAO 4X2, PESO BRUTO TOTAL 16000 KG, CAPACIDADE MAXIMA DE TRACAO *36000* KG, DISTANCIA ENTRE EIXOS *3,56* M, POTENCIA *286* CV (INCLUI CABINE E CHASSI, NAO INCLUI SEMIRREBOQUE)</t>
  </si>
  <si>
    <t>CAVALO MECANICO TRACAO 4X2, PESO BRUTO TOTAL 16000 KG, CAPACIDADE MAXIMA DE TRACAO *45000* KG, DISTANCIA ENTRE EIXOS *3,56* M, POTENCIA *330* CV (INCLUI CABINE E CHASSI, NAO INCLUI SEMIRREBOQUE)</t>
  </si>
  <si>
    <t>CAVALO MECANICO TRACAO 4X2, PESO BRUTO TOTAL 16000 KG, CAPACIDADE MAXIMA DE TRACAO *80000* KG, POTENCIA *380* CV (INCLUI CABINE E CHASSI, NAO INCLUI SEMIRREBOQUE)</t>
  </si>
  <si>
    <t>CAVALO MECANICO TRACAO 6X2, PESO BRUTO TOTAL COMBINADO 56000 KG, CAPACIDADE MAXIMA DE TRACAO *66000* KG, POTENCIA *360* CV (INCLUI CABINE E CHASSI, NAO INCLUI SEMIRREBOQUE)</t>
  </si>
  <si>
    <t>CAVOUQUEIRO OU OPERADOR DE PERFURATRIZ / ROMPEDOR</t>
  </si>
  <si>
    <t>CAVOUQUEIRO OU OPERADOR DE PERFURATRIZ / ROMPEDOR (MENSALISTA)</t>
  </si>
  <si>
    <t>CENTRO DE MEDICAO AGRUPADA, EM POLICARBONATO / PVC, COM 12 MEDIDORES E PROTECAO GERAL (INCLUI BARRAMENTO, DISJUNTORES E ACESSORIOS DE FIXACAO) (PADRAO CONCESSIONARIA LOCAL)</t>
  </si>
  <si>
    <t>CENTRO DE MEDICAO AGRUPADA, EM POLICARBONATO / PVC, COM 16 MEDIDORES E PROTECAO GERAL (INCLUI BARRAMENTO, DISJUNTORES E ACESSORIOS DE FIXACAO) (PADRAO CONCESSIONARIA LOCAL)</t>
  </si>
  <si>
    <t>CENTRO DE MEDICAO AGRUPADA, EM POLICARBONATO / PVC, COM 4 MEDIDORES E PROTECAO GERAL (INCLUI BARRAMENTO, DISJUNTORES E ACESSORIOS DE FIXACAO) (PADRAO CONCESSIONARIA LOCAL)</t>
  </si>
  <si>
    <t>CENTRO DE MEDICAO AGRUPADA, EM POLICARBONATO / PVC, COM 8 MEDIDORES E PROTECAO GERAL (INCLUI BARRAMENTO, DISJUNTORES E ACESSORIOS DE FIXACAO) (PADRAO CONCESSIONARIA LOCAL)</t>
  </si>
  <si>
    <t>CERA LIQUIDA INCOLOR MULTIPISO</t>
  </si>
  <si>
    <t>CHAPA ACO INOX AISI 304 NUMERO 4 (E = 6 MM), ACABAMENTO NUMERO 1 (LAMINADO A QUENTE, FOSCO)</t>
  </si>
  <si>
    <t>CHAPA ACO INOX AISI 304 NUMERO 9 (E = 4 MM), ACABAMENTO NUMERO 1 (LAMINADO A QUENTE, FOSCO)</t>
  </si>
  <si>
    <t>CHAPA DE ACO CARBONO GALVANIZADA, PERFURADA (GRADE FUROS) E = 1,5 MM, DIAMETRO DO FURO = 9,52 MM (FUROS ALTERNADOS HORIZ.)</t>
  </si>
  <si>
    <t>CHAPA DE ACO CARBONO LAMINADO A QUENTE, QUALIDADE ESTRUTURAL, BITOLA 3/16", E =4,75 MM (37,29 KG/M2)</t>
  </si>
  <si>
    <t>CHAPA DE ACO FINA A FRIO BITOLA MSG 20, E = 0,90 MM (7,20 KG/M2)</t>
  </si>
  <si>
    <t>CHAPA DE ACO FINA A FRIO BITOLA MSG 24, E = 0,60 MM (4,80 KG/M2)</t>
  </si>
  <si>
    <t>CHAPA DE ACO FINA A FRIO BITOLA MSG 26, E = 0,45 MM (3,60 KG/M2)</t>
  </si>
  <si>
    <t>CHAPA DE ACO FINA A QUENTE BITOLA MSG 13, E = 2,25 MM (18,00 KG/M2)</t>
  </si>
  <si>
    <t>CHAPA DE ACO FINA A QUENTE BITOLA MSG 14, E = 2,00 MM (16,0 KG/M2)</t>
  </si>
  <si>
    <t>CHAPA DE ACO FINA A QUENTE BITOLA MSG 16, E = 1,50 MM (12,00 KG/M2)</t>
  </si>
  <si>
    <t>CHAPA DE ACO FINA A QUENTE BITOLA MSG 18, E = 1,20 MM (9,60 KG/M2)</t>
  </si>
  <si>
    <t>CHAPA DE ACO FINA A QUENTE BITOLA MSG 3/16 ", E = 4,75 MM (38,00 KG/M2)</t>
  </si>
  <si>
    <t>CHAPA DE ACO GALVANIZADA BITOLA GSG 14, E = 1,95 MM (15,60 KG/M2)</t>
  </si>
  <si>
    <t>CHAPA DE ACO GALVANIZADA BITOLA GSG 16, E = 1,55 MM (12,40 KG/M2)</t>
  </si>
  <si>
    <t>CHAPA DE ACO GALVANIZADA BITOLA GSG 18, E = 1,25 MM (10,00 KG/M2)</t>
  </si>
  <si>
    <t>CHAPA DE ACO GALVANIZADA BITOLA GSG 19, E = 1,11 MM (8,88 KG/M2)</t>
  </si>
  <si>
    <t>CHAPA DE ACO GALVANIZADA BITOLA GSG 20, E = 0,95 MM (7,60 KG/M2)</t>
  </si>
  <si>
    <t>CHAPA DE ACO GALVANIZADA BITOLA GSG 22, E = 0,80 MM (6,40 KG/M2)</t>
  </si>
  <si>
    <t>CHAPA DE ACO GALVANIZADA BITOLA GSG 24, E = 0,64 (5,12 KG/M2)</t>
  </si>
  <si>
    <t>CHAPA DE ACO GALVANIZADA BITOLA GSG 26, E = 0,50 MM (4,00 KG/M2)</t>
  </si>
  <si>
    <t>CHAPA DE ACO GALVANIZADA BITOLA GSG 30, E = 0,35 MM (2,80 KG/M2)</t>
  </si>
  <si>
    <t>CHAPA DE ACO GROSSA, ASTM A36, E = 1 " (25,40 MM) 199,18 KG/M2</t>
  </si>
  <si>
    <t>CHAPA DE ACO GROSSA, ASTM A36, E = 1/2 " (12,70 MM) 99,59 KG/M2</t>
  </si>
  <si>
    <t>CHAPA DE ACO GROSSA, ASTM A36, E = 1/4 " (6,35 MM) 49,79 KG/M2</t>
  </si>
  <si>
    <t>CHAPA DE ACO GROSSA, ASTM A36, E = 3/4 " (19,05 MM) 149,39 KG/M2</t>
  </si>
  <si>
    <t>CHAPA DE ACO GROSSA, ASTM A36, E = 3/8 " (9,53 MM) 74,69 KG/M2</t>
  </si>
  <si>
    <t>CHAPA DE ACO GROSSA, ASTM A36, E = 5/8 " (15,88 MM) 124,49 KG/M2</t>
  </si>
  <si>
    <t>CHAPA DE ACO GROSSA, ASTM A36, E = 7/8 " (22,23 MM) 174,28 KG/M2</t>
  </si>
  <si>
    <t>CHAPA DE ACO GROSSA, SAE 1020, BITOLA 1/4", E = 6,35 MM (49,85 KG/M2)</t>
  </si>
  <si>
    <t>CHAPA DE ACO XADREZ PARA PISOS, E = 1/4 " (6,30 MM) 54,53 KG/M2</t>
  </si>
  <si>
    <t>CHAPA DE LAMINADO MELAMINICO, LISO BRILHANTE, DE *1,25 X 3,08* M, E = 0,8 MM</t>
  </si>
  <si>
    <t>CHAPA DE LAMINADO MELAMINICO, LISO FOSCO, DE *1,25 X 3,08* M, E = 0,8 MM</t>
  </si>
  <si>
    <t>CHAPA DE LAMINADO MELAMINICO, TEXTURIZADO, DE *1,25 X 3,08* M, E = 0,8 MM</t>
  </si>
  <si>
    <t>CHAPA DE MDF BRANCO LISO 1 FACE, E = 12 MM, DE *2,75 X 1,85* M</t>
  </si>
  <si>
    <t>CHAPA DE MDF BRANCO LISO 1 FACE, E = 15 MM, DE *2,75 X 1,85* M</t>
  </si>
  <si>
    <t>CHAPA DE MDF BRANCO LISO 1 FACE, E = 18 MM, DE *2,75 X 1,85* M</t>
  </si>
  <si>
    <t>CHAPA DE MDF BRANCO LISO 1 FACE, E = 25 MM, DE *2,75 X 1,85* M</t>
  </si>
  <si>
    <t>CHAPA DE MDF BRANCO LISO 1 FACE, E = 6 MM, DE *2,75 X 1,85* M</t>
  </si>
  <si>
    <t>CHAPA DE MDF BRANCO LISO 1 FACE, E = 9 MM, DE *2,75 X 1,85* M</t>
  </si>
  <si>
    <t>CHAPA DE MDF BRANCO LISO 2 FACES, E = 12 MM, DE *2,75 X 1,85* M</t>
  </si>
  <si>
    <t>CHAPA DE MDF BRANCO LISO 2 FACES, E = 15 MM, DE *2,75 X 1,85* M</t>
  </si>
  <si>
    <t>CHAPA DE MDF BRANCO LISO 2 FACES, E = 18 MM, DE *2,75 X 1,85* M</t>
  </si>
  <si>
    <t>CHAPA DE MDF BRANCO LISO 2 FACES, E = 25 MM, DE *2,75 X 1,85* M</t>
  </si>
  <si>
    <t>CHAPA DE MDF BRANCO LISO 2 FACES, E = 6 MM, DE *2,75 X 1,85* M</t>
  </si>
  <si>
    <t>CHAPA DE MDF BRANCO LISO 2 FACES, E = 9 MM, DE *2,75 X 1,85* M</t>
  </si>
  <si>
    <t>CHAPA DE MDF CRU, E = 12 MM, DE *2,75 X 1,85* M</t>
  </si>
  <si>
    <t>CHAPA DE MDF CRU, E = 15 MM, DE *2,75 X 1,85* M</t>
  </si>
  <si>
    <t>CHAPA DE MDF CRU, E = 18 MM, DE *2,75 X 1,85* M</t>
  </si>
  <si>
    <t>CHAPA DE MDF CRU, E = 20 MM, DE *2,75 X 1,85* M</t>
  </si>
  <si>
    <t>CHAPA DE MDF CRU, E = 25 MM, DE *2,75 X 1,85* M</t>
  </si>
  <si>
    <t>CHAPA DE MDF CRU, E = 6 MM, DE *2,75 X 1,85* M</t>
  </si>
  <si>
    <t>CHAPA DE MDF CRU, E = 9 MM, DE *2,75 X 1,85* M</t>
  </si>
  <si>
    <t>CHAPA EM ACO GALVANIZADO PARA STEEL DECK, COM NERVURAS TRAPEZOIDAIS, LARGURA UTIL DE 915 MM E ESPESSURA DE 0,80 MM</t>
  </si>
  <si>
    <t>CHAPA EM ACO GALVANIZADO PARA STEEL DECK, COM NERVURAS TRAPEZOIDAIS, LARGURA UTIL DE 915 MM E ESPESSURA DE 0,95 MM</t>
  </si>
  <si>
    <t>CHAPA EM ACO GALVANIZADO PARA STEEL DECK, COM NERVURAS TRAPEZOIDAIS, LARGURA UTIL DE 915 MM E ESPESSURA DE 1,25 MM</t>
  </si>
  <si>
    <t>CHAPA PARA EMENDA DE VIGA, EM ACO GROSSO, QUALIDADE ESTRUTURAL, BITOLA 3/16 ", E= 4,75 MM, 4 FUROS, LARGURA 45 MM, COMPRIMENTO 500 MM</t>
  </si>
  <si>
    <t>CHAPA/BOBINA LISA EM ALUMINIO, LIGA 1.200 - H14, QUALQUER ESPESSURA, QUALQUER LARGURA</t>
  </si>
  <si>
    <t>CHAPA/PAINEL DE MADEIRA COMPENSADA PLASTIFICADA (MADEIRITE PLASTIFICADO) PARA FORMA DE CONCRETO, DE 2200 x 1100 MM, E = *17* MM</t>
  </si>
  <si>
    <t>CHAPA/PAINEL DE MADEIRA COMPENSADA PLASTIFICADA (MADEIRITE PLASTIFICADO) PARA FORMA DE CONCRETO, DE 2200 x 1100 MM, E = 10 MM</t>
  </si>
  <si>
    <t>CHAPA/PAINEL DE MADEIRA COMPENSADA PLASTIFICADA (MADEIRITE PLASTIFICADO) PARA FORMA DE CONCRETO, DE 2200 x 1100 MM, E = 12 MM</t>
  </si>
  <si>
    <t>CHAPA/PAINEL DE MADEIRA COMPENSADA PLASTIFICADA (MADEIRITE PLASTIFICADO) PARA FORMA DE CONCRETO, DE 2200 X 1100 MM, E = 14 MM</t>
  </si>
  <si>
    <t>CHAPA/PAINEL DE MADEIRA COMPENSADA PLASTIFICADA (MADEIRITE PLASTIFICADO) PARA FORMA DE CONCRETO, DE 2200 X 1100 MM, E = 20 MM</t>
  </si>
  <si>
    <t>CHAPA/PAINEL DE MADEIRA COMPENSADA PLASTIFICADA (MADEIRITE PLASTIFICADO) PARA FORMA DE CONCRETO, DE 2200 X 1100 MM, E = 6 MM</t>
  </si>
  <si>
    <t>CHAPA/PAINEL DE MADEIRA COMPENSADA RESINADA (MADEIRITE RESINADO ROSA) PARA FORMA DE CONCRETO, DE 2200 x 1100 MM, E = 14 MM</t>
  </si>
  <si>
    <t>CHAPA/PAINEL DE MADEIRA COMPENSADA RESINADA (MADEIRITE RESINADO ROSA) PARA FORMA DE CONCRETO, DE 2200 x 1100 MM, E = 17 MM</t>
  </si>
  <si>
    <t>CHAPA/PAINEL DE MADEIRA COMPENSADA RESINADA (MADEIRITE RESINADO ROSA) PARA FORMA DE CONCRETO, DE 2200 x 1100 MM, E = 8 A 12 MM</t>
  </si>
  <si>
    <t>CHAPA/PAINEL DE MADEIRA COMPENSADA RESINADA (MADEIRITE RESINADO ROSA) PARA FORMA DE CONCRETO, DE 2200 X 1100 MM, E = 20 MM</t>
  </si>
  <si>
    <t>CHAPA/PAINEL DE MADEIRA COMPENSADA RESINADA (MADEIRITE RESINADO ROSA) PARA FORMA DE CONCRETO, DE 2200 X 1100 MM, E = 6 MM</t>
  </si>
  <si>
    <t>CHAVE DUPLA PARA CONEXOES TIPO STORZ, ENGATE RAPIDO 1 1/2" X 2 1/2", EM LATAO, PARA INSTALACAO PREDIAL COMBATE A INCENDIO</t>
  </si>
  <si>
    <t>CHUMBADOR DE ACO TIPO PARABOLT, * 5/8" X 200* MM,  COM PORCA E ARRUELA</t>
  </si>
  <si>
    <t>CHUMBADOR DE ACO, DIAMETRO 1/2", COMPRIMENTO 75 MM</t>
  </si>
  <si>
    <t>CHUMBADOR DE ACO, DIAMETRO 5/8", COMPRIMENTO 6", COM PORCA</t>
  </si>
  <si>
    <t>CHUMBADOR DE ACO, 1" X 600 MM, PARA POSTES DE ACO COM BASE, INCLUSO PORCA E ARRUELA</t>
  </si>
  <si>
    <t>CHUMBADOR, DIAMETRO 1/4" COM PARAFUSO 1/4" X 40 MM</t>
  </si>
  <si>
    <t>CHUVEIRO COMUM EM PLASTICO BRANCO, COM CANO, 3 TEMPERATURAS, 5500 W (110/220 V)</t>
  </si>
  <si>
    <t>CHUVEIRO COMUM EM PLASTICO CROMADO, COM CANO, 4 TEMPERATURAS (110/220 V)</t>
  </si>
  <si>
    <t>CIMENTO BRANCO NAO ESTRUTURAL (CPB NAO ESTRUTURAL)</t>
  </si>
  <si>
    <t>CIMENTO IMPERMEABILIZANTE DE PEGA ULTRARRAPIDA PARA TAMPONAMENTOS</t>
  </si>
  <si>
    <t>CIMENTO PORTLAND COMPOSTO CP II-32</t>
  </si>
  <si>
    <t>CIMENTO PORTLAND DE ALTO FORNO (AF) CP III-40</t>
  </si>
  <si>
    <t>CIMENTO PORTLAND ESTRUTURAL BRANCO  CPB-32</t>
  </si>
  <si>
    <t>CIMENTO PORTLAND POZOLANICO CP IV-32</t>
  </si>
  <si>
    <t>CINTA CIRCULAR EM ACO GALVANIZADO DE 150 MM DE DIAMETRO PARA FIXACAO DE CAIXA MEDICAO, INCLUI PARAFUSOS E PORCAS</t>
  </si>
  <si>
    <t>CINTA CIRCULAR EM ACO GALVANIZADO DE 210 MM DE DIAMETRO PARA INSTALACAO DE TRANSFORMADOR EM POSTE DE CONCRETO</t>
  </si>
  <si>
    <t>CINTURAO DE SEGURANCA TIPO PARAQUEDISTA, FIVELA EM ACO, AJUSTE NO SUSPENSARIO, CINTURA E PERNAS</t>
  </si>
  <si>
    <t>COBRE ELETROLITICO EM BARRA OU CHAPA</t>
  </si>
  <si>
    <t>COLA A BASE DE RESINA SINTETICA PARA CHAPA DE LAMINADO MELAMINICO</t>
  </si>
  <si>
    <t>COLA BRANCA BASE PVA</t>
  </si>
  <si>
    <t>COLA PARA TUBOS E MANTAS ELASTOMERICAS, A BASE DE SOLVENTE</t>
  </si>
  <si>
    <t>COLAR DE TOMADA EM POLIPROPILENO, PP, COM PARAFUSOS, PARA PEAD, 63 X 1/2" - LIGACAO PREDIAL DE AGUA</t>
  </si>
  <si>
    <t>COLAR DE TOMADA EM POLIPROPILENO, PP, COM PARAFUSOS, PARA PEAD, 63 X 3/4" - LIGACAO PREDIAL DE AGUA</t>
  </si>
  <si>
    <t>COLAR TOMADA PVC, COM TRAVAS, SAIDA COM ROSCA, DE 110 MM X 1/2" OU 110 MM X 3/4", PARA LIGACAO PREDIAL DE AGUA</t>
  </si>
  <si>
    <t>COLAR TOMADA PVC, COM TRAVAS, SAIDA COM ROSCA, DE 32 MM X 1/2" OU 32 MM X 3/4", PARA LIGACAO PREDIAL DE AGUA</t>
  </si>
  <si>
    <t>COLAR TOMADA PVC, COM TRAVAS, SAIDA COM ROSCA, DE 40 MM X 1/2" OU 40 MM X 3/4", PARA LIGACAO PREDIAL DE AGUA</t>
  </si>
  <si>
    <t>COLAR TOMADA PVC, COM TRAVAS, SAIDA COM ROSCA, DE 50 MM X 1/2" OU 50 MM X 3/4", PARA LIGACAO PREDIAL DE AGUA</t>
  </si>
  <si>
    <t>COLAR TOMADA PVC, COM TRAVAS, SAIDA COM ROSCA, DE 60 MM X 1/2" OU 60 MM X 3/4", PARA LIGACAO PREDIAL DE AGUA</t>
  </si>
  <si>
    <t>COLAR TOMADA PVC, COM TRAVAS, SAIDA COM ROSCA, DE 75 MM X 1/2" OU 75 MM X 3/4", PARA LIGACAO PREDIAL DE AGUA</t>
  </si>
  <si>
    <t>COLAR TOMADA PVC, COM TRAVAS, SAIDA COM ROSCA, DE 85 MM X 1/2" OU 85 MM X 3/4", PARA LIGACAO PREDIAL DE AGUA</t>
  </si>
  <si>
    <t>COLAR TOMADA PVC, COM TRAVAS, SAIDA ROSCAVEL COM BUCHA DE LATAO, DE 60 MM X 1/2" OU 60 MM X 3/4", PARA LIGACAO PREDIAL DE AGUA</t>
  </si>
  <si>
    <t>COMPACTADOR DE SOLO A PERCUSSAO (SOQUETE), COM MOTOR GASOLINA DE 4 TEMPOS, PESO ENTRE 55 E 65 KG, FORCA DE IMPACTO DE 1.000 A 1.500 KGF, FREQUENCIA DE 600 A 700 GOLPES POR MINUTO, VELOCIDADE DE TRABALHO ENTRE 10 E 15 M/MIN, POTENCIA ENTRE 2,00 E 3,00 HP</t>
  </si>
  <si>
    <t>COMPACTADOR DE SOLO TIPO PLACA VIBRATORIA REVERSIVEL, A GASOLINA, 4 TEMPOS, PESO DE 125 A 150 KG, FORCA CENTRIFUGA DE 2500 A 2800 KGF, LARG. TRABALHO DE 400 A 450 MM, FREQ VIBRACAO DE 4300 A 4500 RPM, VELOC. TRABALHO DE 15 A 20 M/MIN, POT. DE 5,5 A 6,0 HP</t>
  </si>
  <si>
    <t>COMPACTADOR DE SOLO TIPO PLACA VIBRATORIA REVERSIVEL, A GASOLINA, 4 TEMPOS, PESO DE 150 A 175 KG, FORCA CENTRIFUGA DE 2800 A 3100 KGF, LARG. TRABALHO DE 450 A 520 MM, FREQ VIBRACAO DE 4000 A 4300 RPM, VELOC. TRABALHO DE 15 A 20 M/MIN, POT. DE 6,0 A 7,0 HP</t>
  </si>
  <si>
    <t>COMPACTADOR DE SOLO, TIPO PLACA VIBRATORIA NAO REVERSIVEL, COM MOTOR A GASOLINA DE 4 TEMPOS, PESO ENTRE 80 E 120 KG, FORCA CENTRIFUGA ENTRE 1300 E 2000 KGF, LARGURA DE TRABALHO ENTRE 400 E 500 MM, FREQUENCIA DE VIBRACAO ENTRE 4800 E 6000 RPM, VELOCIDADEDE TRABALHO ENTRE 20 E 30 M/MIN, POTENCIA ENTRE 5,0 E 6,0 HP</t>
  </si>
  <si>
    <t>COMPACTADOR DE SOLO, TIPO PLACA VIBRATORIA REVERSIVEL, COM MOTOR A DIESEL, PESO ENTRE 700 E 820 KG, FORCA CENTRIFUGA ENTRE 6.200 E 10.000 KGF, LARGURA DE TRABALHO ENTRE 650 E 720 MM, FREQUENCIA DE VIBRACAO ENTRE 3.000 E 3.500 RPM, VELOCIDADE DE TRABALHOENTRE 25 E 30 M/MIN, POTENCIA ENTRE 13,0 E 15,0 HP</t>
  </si>
  <si>
    <t>COMPACTADOR DE SOLO, TIPO PLACA VIBRATORIA REVERSIVEL, COM MOTOR A GASOLINA DE 4 TEMPOS, PESO ENTRE 160 E 265 KG, FORCA CENTRIFUGA ENTRE 2750 E 4000 KGF, LARGURA DE TRABALHO ENTRE 430 E 550 MM, FREQUENCIA DE VIBRACAO ENTRE 4000 E 5500 RPM, VELOCIDADE DETRABALHO ENTRE 20 E 25 M/MIN, POTENCIA ENTRE 7,5 E 9,0 HP</t>
  </si>
  <si>
    <t>COMPACTADOR DE SOLOS DE PERCURSAO (SOQUETE) COM MOTOR A GASOLINA 4 TEMPOS DE 4 HP (4 CV)</t>
  </si>
  <si>
    <t>COMPENSADO NAVAL - CHAPA/PAINEL EM MADEIRA COMPENSADA PRENSADA, DE 2200 X 1600 MM, E = 10 MM</t>
  </si>
  <si>
    <t>COMPENSADO NAVAL - CHAPA/PAINEL EM MADEIRA COMPENSADA PRENSADA, DE 2200 X 1600 MM, E = 12 MM</t>
  </si>
  <si>
    <t>COMPENSADO NAVAL - CHAPA/PAINEL EM MADEIRA COMPENSADA PRENSADA, DE 2200 X 1600 MM, E = 15 MM</t>
  </si>
  <si>
    <t>COMPENSADO NAVAL - CHAPA/PAINEL EM MADEIRA COMPENSADA PRENSADA, DE 2200 X 1600 MM, E = 18 MM</t>
  </si>
  <si>
    <t>COMPENSADO NAVAL - CHAPA/PAINEL EM MADEIRA COMPENSADA PRENSADA, DE 2200 X 1600 MM, E = 20 MM</t>
  </si>
  <si>
    <t>COMPENSADO NAVAL - CHAPA/PAINEL EM MADEIRA COMPENSADA PRENSADA, DE 2200 X 1600 MM, E = 25 MM</t>
  </si>
  <si>
    <t>COMPENSADO NAVAL - CHAPA/PAINEL EM MADEIRA COMPENSADA PRENSADA, DE 2200 X 1600 MM, E = 4 MM</t>
  </si>
  <si>
    <t>COMPENSADO NAVAL - CHAPA/PAINEL EM MADEIRA COMPENSADA PRENSADA, DE 2200 X 1600 MM, E = 6 MM</t>
  </si>
  <si>
    <t>COMPRESSOR DE AR ESTACIONARIO, VAZAO 620 PCM, PRESSAO EFETIVA DE TRABALHO 109 PSI, MOTOR ELETRICO, POTENCIA 127 CV</t>
  </si>
  <si>
    <t>COMPRESSOR DE AR REBOCAVEL VAZAO 400 PCM, PRESSAO EFETIVA DE TRABALHO 102 PSI, MOTOR DIESEL, POTENCIA 110 CV</t>
  </si>
  <si>
    <t>COMPRESSOR DE AR REBOCAVEL VAZAO 748 PCM, PRESSAO EFETIVA DE TRABALHO 102 PSI, MOTOR DIESEL, POTENCIA 210 CV</t>
  </si>
  <si>
    <t>COMPRESSOR DE AR REBOCAVEL VAZAO 860 PCM, PRESSAO EFETIVA DE TRABALHO 102 PSI, MOTOR DIESEL, POTENCIA 250 CV</t>
  </si>
  <si>
    <t>COMPRESSOR DE AR REBOCAVEL, VAZAO *89* PCM, PRESSAO EFETIVA DE TRABALHO *102* PSI, MOTOR DIESEL, POTENCIA *20* CV</t>
  </si>
  <si>
    <t>COMPRESSOR DE AR REBOCAVEL, VAZAO 152 PCM, PRESSAO EFETIVA DE TRABALHO 102 PSI, MOTOR DIESEL, POTENCIA 31,5 KW</t>
  </si>
  <si>
    <t>COMPRESSOR DE AR REBOCAVEL, VAZAO 189 PCM, PRESSAO EFETIVA DE TRABALHO 102 PSI, MOTOR DIESEL, POTENCIA 63 CV</t>
  </si>
  <si>
    <t>COMPRESSOR DE AR REBOCAVEL, VAZAO 250 PCM, PRESSAO EFETIVA DE TRABALHO 102 PSI, MOTOR DIESEL, POTENCIA 81 CV</t>
  </si>
  <si>
    <t>CONCERTINA CLIPADA (DUPLA) EM ACO GALVANIZADO DE ALTA RESISTENCIA, COM ESPIRAL DE 300 MM, D = 2,76 MM</t>
  </si>
  <si>
    <t>CONCERTINA SIMPLES EM ACO GALVANIZADO DE ALTA RESISTENCIA, COM ESPIRAL DE 300 MM, D = 2,76 MM</t>
  </si>
  <si>
    <t>CONCRETO AUTOADENSAVEL (CAA) CLASSE DE RESISTENCIA C15, ESPALHAMENTO SF2, INCLUI SERVICO DE BOMBEAMENTO (NBR 15823)</t>
  </si>
  <si>
    <t>CONCRETO AUTOADENSAVEL (CAA) CLASSE DE RESISTENCIA C20, ESPALHAMENTO SF2, INCLUI SERVICO DE BOMBEAMENTO (NBR 15823)</t>
  </si>
  <si>
    <t>CONCRETO AUTOADENSAVEL (CAA) CLASSE DE RESISTENCIA C25, ESPALHAMENTO SF2, INCLUI SERVICO DE BOMBEAMENTO (NBR 15823)</t>
  </si>
  <si>
    <t>CONCRETO AUTOADENSAVEL (CAA) CLASSE DE RESISTENCIA C30, ESPALHAMENTO SF2, INCLUI SERVICO DE BOMBEAMENTO (NBR 15823)</t>
  </si>
  <si>
    <t>CONCRETO BETUMINOSO USINADO A QUENTE (CBUQ) PARA PAVIMENTACAO ASFALTICA, PADRAO DNIT, FAIXA C, COM CAP 30/45 - AQUISICAO POSTO USINA</t>
  </si>
  <si>
    <t>CONCRETO BETUMINOSO USINADO A QUENTE (CBUQ) PARA PAVIMENTACAO ASFALTICA, PADRAO DNIT, FAIXA C, COM CAP 50/70 - AQUISICAO POSTO USINA</t>
  </si>
  <si>
    <t>CONCRETO BETUMINOSO USINADO A QUENTE (CBUQ) PARA PAVIMENTACAO ASFALTICA, PADRAO DNIT, PARA BINDER, COM CAP 50/70 - AQUISICAO POSTO USINA</t>
  </si>
  <si>
    <t>CONCRETO USINADO BOMBEAVEL, CLASSE DE RESISTENCIA C20, COM BRITA 0 E 1, SLUMP = 100 +/- 20 MM, EXCLUI SERVICO DE BOMBEAMENTO (NBR 8953)</t>
  </si>
  <si>
    <t>CONCRETO USINADO BOMBEAVEL, CLASSE DE RESISTENCIA C20, COM BRITA 0 E 1, SLUMP = 100 +/- 20 MM, INCLUI SERVICO DE BOMBEAMENTO (NBR 8953)</t>
  </si>
  <si>
    <t>CONCRETO USINADO BOMBEAVEL, CLASSE DE RESISTENCIA C20, COM BRITA 0 E 1, SLUMP = 130 +/- 20 MM, EXCLUI SERVICO DE BOMBEAMENTO (NBR 8953)</t>
  </si>
  <si>
    <t>CONCRETO USINADO BOMBEAVEL, CLASSE DE RESISTENCIA C20, COM BRITA 0 E 1, SLUMP = 190 +/- 20 MM, INCLUI SERVICO DE BOMBEAMENTO (NBR 8953)</t>
  </si>
  <si>
    <t>CONCRETO USINADO BOMBEAVEL, CLASSE DE RESISTENCIA C20, COM BRITA 0, SLUMP = 220 +/- 20 MM, INCLUI SERVICO DE BOMBEAMENTO (NBR 8953)</t>
  </si>
  <si>
    <t>CONCRETO USINADO BOMBEAVEL, CLASSE DE RESISTENCIA C25, COM BRITA 0 E 1, SLUMP = 100 +/- 20 MM, EXCLUI SERVICO DE BOMBEAMENTO (NBR 8953)</t>
  </si>
  <si>
    <t>CONCRETO USINADO BOMBEAVEL, CLASSE DE RESISTENCIA C25, COM BRITA 0 E 1, SLUMP = 100 +/- 20 MM, INCLUI SERVICO DE BOMBEAMENTO (NBR 8953)</t>
  </si>
  <si>
    <t>CONCRETO USINADO BOMBEAVEL, CLASSE DE RESISTENCIA C25, COM BRITA 0 E 1, SLUMP = 130 +/- 20 MM, EXCLUI SERVICO DE BOMBEAMENTO (NBR 8953)</t>
  </si>
  <si>
    <t>CONCRETO USINADO BOMBEAVEL, CLASSE DE RESISTENCIA C25, COM BRITA 0 E 1, SLUMP = 190 +/- 20 MM, EXCLUI SERVICO DE BOMBEAMENTO (NBR 8953)</t>
  </si>
  <si>
    <t>CONCRETO USINADO BOMBEAVEL, CLASSE DE RESISTENCIA C30, COM BRITA 0 E 1, SLUMP = 100 +/- 20 MM, EXCLUI SERVICO DE BOMBEAMENTO (NBR 8953)</t>
  </si>
  <si>
    <t>CONCRETO USINADO BOMBEAVEL, CLASSE DE RESISTENCIA C30, COM BRITA 0 E 1, SLUMP = 100 +/- 20 MM, INCLUI SERVICO DE BOMBEAMENTO (NBR 8953)</t>
  </si>
  <si>
    <t>CONCRETO USINADO BOMBEAVEL, CLASSE DE RESISTENCIA C30, COM BRITA 0 E 1, SLUMP = 130 +/- 20 MM, EXCLUI SERVICO DE BOMBEAMENTO (NBR 8953)</t>
  </si>
  <si>
    <t>CONCRETO USINADO BOMBEAVEL, CLASSE DE RESISTENCIA C30, COM BRITA 0 E 1, SLUMP = 190 +/- 20 MM, EXCLUI SERVICO DE BOMBEAMENTO (NBR 8953)</t>
  </si>
  <si>
    <t>CONCRETO USINADO BOMBEAVEL, CLASSE DE RESISTENCIA C30, COM BRITA 0 E 1, SLUMP = 220 +/- 30 MM, EXCLUI SERVICO DE BOMBEAMENTO (NBR 8953)</t>
  </si>
  <si>
    <t>CONCRETO USINADO BOMBEAVEL, CLASSE DE RESISTENCIA C35, COM BRITA 0 E 1, SLUMP = 100 +/- 20 MM, EXCLUI SERVICO DE BOMBEAMENTO (NBR 8953)</t>
  </si>
  <si>
    <t>CONCRETO USINADO BOMBEAVEL, CLASSE DE RESISTENCIA C35, COM BRITA 0 E 1, SLUMP = 100 +/- 20 MM, INCLUI SERVICO DE BOMBEAMENTO (NBR 8953)</t>
  </si>
  <si>
    <t>CONCRETO USINADO BOMBEAVEL, CLASSE DE RESISTENCIA C40, COM BRITA 0 E 1, SLUMP = 100 +/- 20 MM, EXCLUI SERVICO DE BOMBEAMENTO (NBR 8953)</t>
  </si>
  <si>
    <t>CONCRETO USINADO BOMBEAVEL, CLASSE DE RESISTENCIA C40, COM BRITA 0 E 1, SLUMP = 100 +/- 20 MM, INCLUI SERVICO DE BOMBEAMENTO (NBR 8953)</t>
  </si>
  <si>
    <t>CONCRETO USINADO BOMBEAVEL, CLASSE DE RESISTENCIA C45, COM BRITA 0 E 1, SLUMP = 100 +/- 20 MM, INCLUI SERVICO DE BOMBEAMENTO (NBR 8953)</t>
  </si>
  <si>
    <t>CONCRETO USINADO BOMBEAVEL, CLASSE DE RESISTENCIA C50, COM BRITA 0 E 1, SLUMP = 100 +/- 20 MM, INCLUI SERVICO DE BOMBEAMENTO (NBR 8953)</t>
  </si>
  <si>
    <t>CONCRETO USINADO BOMBEAVEL, CLASSE DE RESISTENCIA C60, COM BRITA 0 E 1, SLUMP = 100 +/- 20 MM, INCLUI SERVICO DE BOMBEAMENTO (NBR 8953)</t>
  </si>
  <si>
    <t>CONCRETO USINADO CONVENCIONAL (NAO BOMBEAVEL) CLASSE DE RESISTENCIA C10, COM BRITA 1 E 2, SLUMP = 80 MM +/- 10 MM (NBR 8953)</t>
  </si>
  <si>
    <t>CONCRETO USINADO CONVENCIONAL (NAO BOMBEAVEL) CLASSE DE RESISTENCIA C15, COM BRITA 1 E 2, SLUMP = 80 MM +/- 10 MM (NBR 8953)</t>
  </si>
  <si>
    <t>CONDULETE DE ALUMINIO TIPO B, PARA ELETRODUTO ROSCAVEL DE 1/2", COM TAMPA CEGA</t>
  </si>
  <si>
    <t>CONDULETE DE ALUMINIO TIPO B, PARA ELETRODUTO ROSCAVEL DE 1", COM TAMPA CEGA</t>
  </si>
  <si>
    <t>CONDULETE DE ALUMINIO TIPO B, PARA ELETRODUTO ROSCAVEL DE 3/4", COM TAMPA CEGA</t>
  </si>
  <si>
    <t>CONDULETE DE ALUMINIO TIPO C, PARA ELETRODUTO ROSCAVEL DE 1/2", COM TAMPA CEGA</t>
  </si>
  <si>
    <t>CONDULETE DE ALUMINIO TIPO C, PARA ELETRODUTO ROSCAVEL DE 1", COM TAMPA CEGA</t>
  </si>
  <si>
    <t>CONDULETE DE ALUMINIO TIPO C, PARA ELETRODUTO ROSCAVEL DE 3/4", COM TAMPA CEGA</t>
  </si>
  <si>
    <t>CONDULETE DE ALUMINIO TIPO C, PARA ELETRODUTO ROSCAVEL DE 4", COM TAMPA CEGA</t>
  </si>
  <si>
    <t>CONDULETE DE ALUMINIO TIPO E, PARA ELETRODUTO ROSCAVEL DE 1  1/4", COM TAMPA CEGA</t>
  </si>
  <si>
    <t>CONDULETE DE ALUMINIO TIPO E, PARA ELETRODUTO ROSCAVEL DE 1 1/2", COM TAMPA CEGA</t>
  </si>
  <si>
    <t>CONDULETE DE ALUMINIO TIPO E, PARA ELETRODUTO ROSCAVEL DE 1/2", COM TAMPA CEGA</t>
  </si>
  <si>
    <t>CONDULETE DE ALUMINIO TIPO E, PARA ELETRODUTO ROSCAVEL DE 1", COM TAMPA CEGA</t>
  </si>
  <si>
    <t>CONDULETE DE ALUMINIO TIPO E, PARA ELETRODUTO ROSCAVEL DE 2", COM TAMPA CEGA</t>
  </si>
  <si>
    <t>CONDULETE DE ALUMINIO TIPO E, PARA ELETRODUTO ROSCAVEL DE 3/4", COM TAMPA CEGA</t>
  </si>
  <si>
    <t>CONDULETE DE ALUMINIO TIPO E, PARA ELETRODUTO ROSCAVEL DE 3", COM TAMPA CEGA</t>
  </si>
  <si>
    <t>CONDULETE DE ALUMINIO TIPO E, PARA ELETRODUTO ROSCAVEL DE 4", COM TAMPA CEGA</t>
  </si>
  <si>
    <t>CONDULETE DE ALUMINIO TIPO LR, PARA ELETRODUTO ROSCAVEL DE 1 1/2", COM TAMPA CEGA</t>
  </si>
  <si>
    <t>CONDULETE DE ALUMINIO TIPO LR, PARA ELETRODUTO ROSCAVEL DE 1 1/4", COM TAMPA CEGA</t>
  </si>
  <si>
    <t>CONDULETE DE ALUMINIO TIPO LR, PARA ELETRODUTO ROSCAVEL DE 1/2", COM TAMPA CEGA</t>
  </si>
  <si>
    <t>CONDULETE DE ALUMINIO TIPO LR, PARA ELETRODUTO ROSCAVEL DE 1", COM TAMPA CEGA</t>
  </si>
  <si>
    <t>CONDULETE DE ALUMINIO TIPO LR, PARA ELETRODUTO ROSCAVEL DE 2", COM TAMPA CEGA</t>
  </si>
  <si>
    <t>CONDULETE DE ALUMINIO TIPO LR, PARA ELETRODUTO ROSCAVEL DE 3/4", COM TAMPA CEGA</t>
  </si>
  <si>
    <t>CONDULETE DE ALUMINIO TIPO LR, PARA ELETRODUTO ROSCAVEL DE 3", COM TAMPA CEGA</t>
  </si>
  <si>
    <t>CONDULETE DE ALUMINIO TIPO LR, PARA ELETRODUTO ROSCAVEL DE 4", COM TAMPA CEGA</t>
  </si>
  <si>
    <t>CONDULETE DE ALUMINIO TIPO T, PARA ELETRODUTO ROSCAVEL DE 1 1/2", COM TAMPA CEGA</t>
  </si>
  <si>
    <t>CONDULETE DE ALUMINIO TIPO T, PARA ELETRODUTO ROSCAVEL DE 1 1/4", COM TAMPA CEGA</t>
  </si>
  <si>
    <t>CONDULETE DE ALUMINIO TIPO T, PARA ELETRODUTO ROSCAVEL DE 1/2", COM TAMPA CEGA</t>
  </si>
  <si>
    <t>CONDULETE DE ALUMINIO TIPO T, PARA ELETRODUTO ROSCAVEL DE 1", COM TAMPA CEGA</t>
  </si>
  <si>
    <t>CONDULETE DE ALUMINIO TIPO T, PARA ELETRODUTO ROSCAVEL DE 2", COM TAMPA CEGA</t>
  </si>
  <si>
    <t>CONDULETE DE ALUMINIO TIPO T, PARA ELETRODUTO ROSCAVEL DE 3/4", COM TAMPA CEGA</t>
  </si>
  <si>
    <t>CONDULETE DE ALUMINIO TIPO T, PARA ELETRODUTO ROSCAVEL DE 3", COM TAMPA CEGA</t>
  </si>
  <si>
    <t>CONDULETE DE ALUMINIO TIPO T, PARA ELETRODUTO ROSCAVEL DE 4", COM TAMPA CEGA</t>
  </si>
  <si>
    <t>CONDULETE DE ALUMINIO TIPO TB, PARA ELETRODUTO ROSCAVEL DE 3", COM TAMPA CEGA</t>
  </si>
  <si>
    <t>CONDULETE DE ALUMINIO TIPO X, PARA ELETRODUTO ROSCAVEL DE 1 1/2", COM TAMPA CEGA</t>
  </si>
  <si>
    <t>CONDULETE DE ALUMINIO TIPO X, PARA ELETRODUTO ROSCAVEL DE 1 1/4", COM TAMPA CEGA</t>
  </si>
  <si>
    <t>CONDULETE DE ALUMINIO TIPO X, PARA ELETRODUTO ROSCAVEL DE 1/2", COM TAMPA CEGA</t>
  </si>
  <si>
    <t>CONDULETE DE ALUMINIO TIPO X, PARA ELETRODUTO ROSCAVEL DE 1", COM TAMPA CEGA</t>
  </si>
  <si>
    <t>CONDULETE DE ALUMINIO TIPO X, PARA ELETRODUTO ROSCAVEL DE 2", COM TAMPA CEGA</t>
  </si>
  <si>
    <t>CONDULETE DE ALUMINIO TIPO X, PARA ELETRODUTO ROSCAVEL DE 3/4", COM TAMPA CEGA</t>
  </si>
  <si>
    <t>CONDULETE DE ALUMINIO TIPO X, PARA ELETRODUTO ROSCAVEL DE 3", COM TAMPA CEGA</t>
  </si>
  <si>
    <t>CONDULETE DE ALUMINIO TIPO X, PARA ELETRODUTO ROSCAVEL DE 4", COM TAMPA CEGA</t>
  </si>
  <si>
    <t>CONDULETE EM PVC, TIPO "B", SEM TAMPA, DE 1/2" OU 3/4"</t>
  </si>
  <si>
    <t>CONDULETE EM PVC, TIPO "B", SEM TAMPA, DE 1"</t>
  </si>
  <si>
    <t>CONDULETE EM PVC, TIPO "C", SEM TAMPA, DE 1/2"</t>
  </si>
  <si>
    <t>CONDULETE EM PVC, TIPO "C", SEM TAMPA, DE 1"</t>
  </si>
  <si>
    <t>CONDULETE EM PVC, TIPO "C", SEM TAMPA, DE 3/4"</t>
  </si>
  <si>
    <t>CONDULETE EM PVC, TIPO "E", SEM TAMPA, DE 1/2"</t>
  </si>
  <si>
    <t>CONDULETE EM PVC, TIPO "E", SEM TAMPA, DE 1"</t>
  </si>
  <si>
    <t>CONDULETE EM PVC, TIPO "E", SEM TAMPA, DE 3/4"</t>
  </si>
  <si>
    <t>CONDULETE EM PVC, TIPO "LB", SEM TAMPA, DE 1/2" OU 3/4"</t>
  </si>
  <si>
    <t>CONDULETE EM PVC, TIPO "LB", SEM TAMPA, DE 1"</t>
  </si>
  <si>
    <t>CONDULETE EM PVC, TIPO "LL", SEM TAMPA, DE 1/2" OU 3/4"</t>
  </si>
  <si>
    <t>CONDULETE EM PVC, TIPO "LL", SEM TAMPA, DE 1"</t>
  </si>
  <si>
    <t>CONDULETE EM PVC, TIPO "LR", SEM TAMPA, DE 1/2"</t>
  </si>
  <si>
    <t>CONDULETE EM PVC, TIPO "LR", SEM TAMPA, DE 1"</t>
  </si>
  <si>
    <t>CONDULETE EM PVC, TIPO "LR", SEM TAMPA, DE 3/4"</t>
  </si>
  <si>
    <t>CONDULETE EM PVC, TIPO "T", SEM TAMPA, DE 1"</t>
  </si>
  <si>
    <t>CONDULETE EM PVC, TIPO "T", SEM TAMPA, DE 3/4"</t>
  </si>
  <si>
    <t>CONDULETE EM PVC, TIPO "TB", SEM TAMPA, DE 1/2" OU 3/4"</t>
  </si>
  <si>
    <t>CONDULETE EM PVC, TIPO "TB", SEM TAMPA, DE 1"</t>
  </si>
  <si>
    <t>CONDULETE EM PVC, TIPO "X", SEM TAMPA, DE 1/2"</t>
  </si>
  <si>
    <t>CONDULETE EM PVC, TIPO "X", SEM TAMPA, DE 1"</t>
  </si>
  <si>
    <t>CONDULETE EM PVC, TIPO "X", SEM TAMPA, DE 3/4"</t>
  </si>
  <si>
    <t>CONDUTOR PLUVIAL, PVC, CIRCULAR, DIAMETRO ENTRE 80 E 100 MM, PARA DRENAGEM PLUVIAL PREDIAL</t>
  </si>
  <si>
    <t>CONE DE SINALIZACAO EM PVC FLEXIVEL, H = 70 / 76 CM (NBR 15071)</t>
  </si>
  <si>
    <t>CONE DE SINALIZACAO EM PVC RIGIDO COM FAIXA REFLETIVA, H = 70 / 76 CM</t>
  </si>
  <si>
    <t>CONECTOR / ADAPTADOR F/F, COM INSERTO METALICO, PPR, DN 25 MM X 1/2", PARA AGUA QUENTE E FRIA PREDIAL</t>
  </si>
  <si>
    <t>CONECTOR / ADAPTADOR F/F, COM INSERTO METALICO, PPR, DN 32 MM X 3/4", PARA AGUA QUENTE E FRIA PREDIAL</t>
  </si>
  <si>
    <t>CONECTOR / ADAPTADOR F/M, COM INSERTO METALICO, PPR, DN 25 MM X 1/2", PARA AGUA QUENTE E FRIA PREDIAL</t>
  </si>
  <si>
    <t>CONECTOR / ADAPTADOR F/M, COM INSERTO METALICO, PPR, DN 25 MM X 3/4", PARA AGUA QUENTE E FRIA PREDIAL</t>
  </si>
  <si>
    <t>CONECTOR / ADAPTADOR F/M, COM INSERTO METALICO, PPR, DN 32 MM X 1", PARA AGUA QUENTE E FRIA PREDIAL</t>
  </si>
  <si>
    <t>CONECTOR / ADAPTADOR F/M, COM INSERTO METALICO, PPR, DN 32 MM X 3/4", PARA AGUA QUENTE E FRIA PREDIAL</t>
  </si>
  <si>
    <t>CONECTOR / TOMADA FEMEA RJ 45, CATEGORIA 5 E (CAT 5E) PARA CABOS</t>
  </si>
  <si>
    <t>CONECTOR / TOMADA FEMEA RJ 45, CATEGORIA 6 (CAT 6) PARA CABOS</t>
  </si>
  <si>
    <t>CONECTOR BRONZE/LATAO (REF 603) SEM ANEL DE SOLDA, BOLSA X ROSCA F, 15 MM X 1/2"</t>
  </si>
  <si>
    <t>CONECTOR BRONZE/LATAO (REF 603) SEM ANEL DE SOLDA, BOLSA X ROSCA F, 22 MM X 1/2"</t>
  </si>
  <si>
    <t>CONECTOR BRONZE/LATAO (REF 603) SEM ANEL DE SOLDA, BOLSA X ROSCA F, 22 MM X 3/4"</t>
  </si>
  <si>
    <t>CONECTOR BRONZE/LATAO (REF 603) SEM ANEL DE SOLDA, BOLSA X ROSCA F, 28 MM X 1/2"</t>
  </si>
  <si>
    <t>CONECTOR CURVO 90 GRAUS DE ALUMINIO, BITOLA 1 1/2", PARA ADAPTAR ENTRADA DE ELETRODUTO METALICO FLEXIVEL EM QUADROS</t>
  </si>
  <si>
    <t>CONECTOR CURVO 90 GRAUS DE ALUMINIO, BITOLA 1 1/4", PARA ADAPTAR ENTRADA DE ELETRODUTO METALICO FLEXIVEL EM QUADROS</t>
  </si>
  <si>
    <t>CONECTOR CURVO 90 GRAUS DE ALUMINIO, BITOLA 1/2", PARA ADAPTAR ENTRADA DE ELETRODUTO METALICO FLEXIVEL EM QUADROS</t>
  </si>
  <si>
    <t>CONECTOR CURVO 90 GRAUS DE ALUMINIO, BITOLA 1", PARA ADAPTAR ENTRADA DE ELETRODUTO METALICO FLEXIVEL EM QUADROS</t>
  </si>
  <si>
    <t>CONECTOR CURVO 90 GRAUS DE ALUMINIO, BITOLA 2 1/2", PARA ADAPTAR ENTRADA DE ELETRODUTO METALICO FLEXIVEL EM QUADROS</t>
  </si>
  <si>
    <t>CONECTOR CURVO 90 GRAUS DE ALUMINIO, BITOLA 2", PARA ADAPTAR ENTRADA DE ELETRODUTO METALICO FLEXIVEL EM QUADROS</t>
  </si>
  <si>
    <t>CONECTOR CURVO 90 GRAUS DE ALUMINIO, BITOLA 3/4", PARA ADAPTAR ENTRADA DE ELETRODUTO METALICO FLEXIVEL EM QUADROS</t>
  </si>
  <si>
    <t>CONECTOR CURVO 90 GRAUS DE ALUMINIO, BITOLA 3", PARA ADAPTAR ENTRADA DE ELETRODUTO METALICO FLEXIVEL EM QUADROS</t>
  </si>
  <si>
    <t>CONECTOR CURVO 90 GRAUS DE ALUMINIO, BITOLA 4", PARA ADAPTAR ENTRADA DE ELETRODUTO METALICO FLEXIVEL EM QUADROS</t>
  </si>
  <si>
    <t>CONECTOR DE ALUMINIO TIPO PRENSA CABO, BITOLA 1 1/2", PARA CABOS DE DIAMETRO DE 37 A 40 MM</t>
  </si>
  <si>
    <t>CONECTOR DE ALUMINIO TIPO PRENSA CABO, BITOLA 1 1/4", PARA CABOS DE DIAMETRO DE 31 A 34 MM</t>
  </si>
  <si>
    <t>CONECTOR DE ALUMINIO TIPO PRENSA CABO, BITOLA 1/2", PARA CABOS DE DIAMETRO DE 12,5 A 15 MM</t>
  </si>
  <si>
    <t>CONECTOR DE ALUMINIO TIPO PRENSA CABO, BITOLA 1", PARA CABOS DE DIAMETRO DE 22,5 A 25 MM</t>
  </si>
  <si>
    <t>CONECTOR DE ALUMINIO TIPO PRENSA CABO, BITOLA 2", PARA CABOS DE DIAMETRO DE 47,5 A 50 MM</t>
  </si>
  <si>
    <t>CONECTOR DE ALUMINIO TIPO PRENSA CABO, BITOLA 3/4", PARA CABOS DE DIAMETRO DE 17,5 A 20 MM</t>
  </si>
  <si>
    <t>CONECTOR DE ALUMINIO TIPO PRENSA CABO, BITOLA 3/8", PARA CABOS DE DIAMETRO DE 9 A 10 MM</t>
  </si>
  <si>
    <t>CONECTOR MACHO RJ 45, CATEGORIA 5 E (CAT 5E) PARA CABOS</t>
  </si>
  <si>
    <t>CONECTOR MACHO RJ 45, CATEGORIA 6 (CAT 6) PARA CABOS</t>
  </si>
  <si>
    <t>CONECTOR METALICO TIPO PARAFUSO FENDIDO (SPLIT BOLT), COM SEPARADOR DE CABOS BIMETALICOS, PARA CABOS ATE 25 MM2</t>
  </si>
  <si>
    <t>CONECTOR METALICO TIPO PARAFUSO FENDIDO (SPLIT BOLT), COM SEPARADOR DE CABOS BIMETALICOS, PARA CABOS ATE 50 MM2</t>
  </si>
  <si>
    <t>CONECTOR METALICO TIPO PARAFUSO FENDIDO (SPLIT BOLT), COM SEPARADOR DE CABOS BIMETALICOS, PARA CABOS ATE 70 MM2</t>
  </si>
  <si>
    <t>CONECTOR METALICO TIPO PARAFUSO FENDIDO (SPLIT BOLT), PARA CABOS ATE 10 MM2</t>
  </si>
  <si>
    <t>CONECTOR METALICO TIPO PARAFUSO FENDIDO (SPLIT BOLT), PARA CABOS ATE 120 MM2</t>
  </si>
  <si>
    <t>CONECTOR METALICO TIPO PARAFUSO FENDIDO (SPLIT BOLT), PARA CABOS ATE 150 MM2</t>
  </si>
  <si>
    <t>CONECTOR METALICO TIPO PARAFUSO FENDIDO (SPLIT BOLT), PARA CABOS ATE 16 MM2</t>
  </si>
  <si>
    <t>CONECTOR METALICO TIPO PARAFUSO FENDIDO (SPLIT BOLT), PARA CABOS ATE 185 MM2</t>
  </si>
  <si>
    <t>CONECTOR METALICO TIPO PARAFUSO FENDIDO (SPLIT BOLT), PARA CABOS ATE 25 MM2</t>
  </si>
  <si>
    <t>CONECTOR METALICO TIPO PARAFUSO FENDIDO (SPLIT BOLT), PARA CABOS ATE 35 MM2</t>
  </si>
  <si>
    <t>CONECTOR METALICO TIPO PARAFUSO FENDIDO (SPLIT BOLT), PARA CABOS ATE 50 MM2</t>
  </si>
  <si>
    <t>CONECTOR METALICO TIPO PARAFUSO FENDIDO (SPLIT BOLT), PARA CABOS ATE 6 MM2</t>
  </si>
  <si>
    <t>CONECTOR METALICO TIPO PARAFUSO FENDIDO (SPLIT BOLT), PARA CABOS ATE 70 MM2</t>
  </si>
  <si>
    <t>CONECTOR METALICO TIPO PARAFUSO FENDIDO (SPLIT BOLT), PARA CABOS ATE 95 MM2</t>
  </si>
  <si>
    <t>CONECTOR RETO DE ALUMINIO PARA ELETRODUTO DE 1 1/2", PARA ADAPTAR ENTRADA DE ELETRODUTO METALICO FLEXIVEL EM QUADROS</t>
  </si>
  <si>
    <t>CONECTOR RETO DE ALUMINIO PARA ELETRODUTO DE 1 1/4", PARA ADAPTAR ENTRADA DE ELETRODUTO METALICO FLEXIVEL EM QUADROS</t>
  </si>
  <si>
    <t>CONECTOR RETO DE ALUMINIO PARA ELETRODUTO DE 1/2", PARA ADAPTAR ENTRADA DE ELETRODUTO METALICO FLEXIVEL EM QUADROS</t>
  </si>
  <si>
    <t>CONECTOR RETO DE ALUMINIO PARA ELETRODUTO DE 1", PARA ADAPTAR ENTRADA DE ELETRODUTO METALICO FLEXIVEL EM QUADROS</t>
  </si>
  <si>
    <t>CONECTOR RETO DE ALUMINIO PARA ELETRODUTO DE 2 1/2", PARA ADAPTAR ENTRADA DE ELETRODUTO METALICO FLEXIVEL EM QUADROS</t>
  </si>
  <si>
    <t>CONECTOR RETO DE ALUMINIO PARA ELETRODUTO DE 2", PARA ADAPTAR ENTRADA DE ELETRODUTO METALICO FLEXIVEL EM QUADROS</t>
  </si>
  <si>
    <t>CONECTOR RETO DE ALUMINIO PARA ELETRODUTO DE 3/4", PARA ADAPTAR ENTRADA DE ELETRODUTO METALICO FLEXIVEL EM QUADROS</t>
  </si>
  <si>
    <t>CONECTOR RETO DE ALUMINIO PARA ELETRODUTO DE 3", PARA ADAPTAR ENTRADA DE ELETRODUTO METALICO FLEXIVEL EM QUADROS</t>
  </si>
  <si>
    <t>CONECTOR RETO DE ALUMINIO PARA ELETRODUTO DE 4", PARA ADAPTAR ENTRADA DE ELETRODUTO METALICO FLEXIVEL EM QUADROS</t>
  </si>
  <si>
    <t>CONECTOR/ADAPTADOR FIXO, ROSCA FEMEA, EM PLASTICO, DN 16 MM X 1/2", PARA CONEXAO COM CRIMPAGEM, EM TUBO PEX PARA INST. AGUA QUENTE/FRIA</t>
  </si>
  <si>
    <t>CONECTOR/ADAPTADOR FIXO, ROSCA FEMEA, EM PLASTICO, DN 20 MM X 1/2", PARA CONEXAO COM CRIMPAGEM, EM TUBO PEX PARA INST. AGUA QUENTE/FRIA</t>
  </si>
  <si>
    <t>CONECTOR/ADAPTADOR FIXO, ROSCA FEMEA, EM PLASTICO, DN 20 MM X 3/4", PARA CONEXAO COM CRIMPAGEM, EM TUBO PEX PARA INST. AGUA QUENTE/FRIA</t>
  </si>
  <si>
    <t>CONECTOR/ADAPTADOR FIXO, ROSCA FEMEA, EM PLASTICO, DN 25 MM X 3/4", PARA CONEXAO COM CRIMPAGEM, EM TUBO PEX PARA INST. AGUA QUENTE/FRIA</t>
  </si>
  <si>
    <t>CONECTOR/ADAPTADOR FIXO, ROSCA FEMEA, METALICA, COM ANEL DESLIZANTE, DN 16 MM X 1/2", PARA TUBO PEX PARA INST. AGUA QUENTE/FRIA</t>
  </si>
  <si>
    <t>CONECTOR/ADAPTADOR FIXO, ROSCA FEMEA, METALICA, COM ANEL DESLIZANTE, DN 20 MM X 1/2", PARA TUBO PEX PARA INST. AGUA QUENTE/FRIA</t>
  </si>
  <si>
    <t>CONECTOR/ADAPTADOR FIXO, ROSCA FEMEA, METALICA, COM ANEL DESLIZANTE, DN 20 MM X 3/4", PARA TUBO PEX PARA INST. AGUA QUENTE/FRIA</t>
  </si>
  <si>
    <t>CONECTOR/ADAPTADOR FIXO, ROSCA FEMEA, METALICA, COM ANEL DESLIZANTE, DN 25 MM X 1", PARA TUBO PEX PARA INST. AGUA QUENTE/FRIA</t>
  </si>
  <si>
    <t>CONECTOR/ADAPTADOR FIXO, ROSCA FEMEA, METALICA, COM ANEL DESLIZANTE, DN 25 MM X 3/4", PARA TUBO PEX PARA INST. AGUA QUENTE/FRIA</t>
  </si>
  <si>
    <t>CONECTOR/ADAPTADOR FIXO, ROSCA FEMEA, METALICA, COM ANEL DESLIZANTE, DN 32 MM X 1", PARA TUBO PEX PARA INST. AGUA QUENTE/FRIA</t>
  </si>
  <si>
    <t>CONECTOR/ADAPTADOR MOVEL, ROSCA FEMEA, METALICA, COM ANEL DESLIZANTE, DN 16 MM X 3/4", PARA TUBO PEX PARA INST. AGUA QUENTE/FRIA</t>
  </si>
  <si>
    <t>CONECTOR, CPVC, SOLDAVEL, 114 MM X 4"â, PARA AGUA QUENTE</t>
  </si>
  <si>
    <t>CONECTOR, CPVC, SOLDAVEL, 15 MM X 1/2", PARA AGUA QUENTE</t>
  </si>
  <si>
    <t>CONECTOR, CPVC, SOLDAVEL, 22 MM X 1/2", PARA AGUA QUENTE</t>
  </si>
  <si>
    <t>CONECTOR, CPVC, SOLDAVEL, 22 MM X 3/4", PARA AGUA QUENTE</t>
  </si>
  <si>
    <t>CONECTOR, CPVC, SOLDAVEL, 28 MM X 1", PARA AGUA QUENTE</t>
  </si>
  <si>
    <t>CONECTOR, CPVC, SOLDAVEL, 35 MM X 1 1/4", PARA AGUA QUENTE</t>
  </si>
  <si>
    <t>CONECTOR, CPVC, SOLDAVEL, 42 MM X 1 1/2", PARA AGUA QUENTE</t>
  </si>
  <si>
    <t>CONECTOR, CPVC, SOLDAVEL, 54 MM X 2"â, PARA AGUA QUENTE</t>
  </si>
  <si>
    <t>CONECTOR, CPVC, SOLDAVEL, 73 MM X 2 1/2"â, PARA AGUA QUENTE</t>
  </si>
  <si>
    <t>CONECTOR, CPVC, SOLDAVEL, 89 MM X 3"â, PARA AGUA QUENTE</t>
  </si>
  <si>
    <t>CONJ. DE FERRAGENS PARA PORTA DE VIDRO TEMPERADO, EM ZAMAC CROMADO, CONTEMPLANDO DOBRADICA INF., DOBRADICA SUP., PIVO PARA DOBRADICA INF., PIVO PARA DOBRADICA SUP., FECHADURA CENTRAL EM ZAMC. CROMADO, CONTRA FECHADURA DE PRESSAO</t>
  </si>
  <si>
    <t>CONJUNTO ARRUELAS DE VEDACAO 5/16" PARA TELHA FIBROCIMENTO (UMA ARRUELA METALICA E UMA ARRUELA PVC - CONICAS)</t>
  </si>
  <si>
    <t>CONJUNTO DE FERRAGENS PIVO, PARA PORTA PIVOTANTE DE ATE 100 KG, REGULAVEL COM ESFERA , CROMADO - SUPERIOR E INFERIOR - COMPLETO</t>
  </si>
  <si>
    <t>CONJUNTO DE LIGACAO PARA BACIA SANITARIA AJUSTAVEL, EM PLASTICO BRANCO, COM TUBO, CANOPLA E ESPUDE</t>
  </si>
  <si>
    <t>CONJUNTO DE LIGACAO PARA BACIA SANITARIA EM PLASTICO BRANCO COM TUBO, CANOPLA E ANEL DE EXPANSAO (TUBO 1.1/2 '' X 20 CM)</t>
  </si>
  <si>
    <t>CONJUNTO MONTADO ESTOPIM COM ESPOLETA COMUM NUMERO 8, COM CABECA ACENDEDORA, 1,5 M</t>
  </si>
  <si>
    <t>CONJUNTO PARA FUTSAL COM PAR DE TRAVES OFICIAIS DE 3,00 X 2,00 M EM TUBO DE ACO GALVANIZADO 3" COM REQUADROS EM TUBO DE 1", PINTURA EM PRIMER COM TINTA ESMALTE SINTETICO E REDES DE POLIETILENO FIO 4 MM</t>
  </si>
  <si>
    <t>CONJUNTO PARA QUADRA DE  VOLEI COM POSTES EM TUBO DE ACO GALVANIZADO 3", H = *255* CM, PINTURA EM TINTA ESMALTE SINTETICO, REDE DE NYLON COM 2 MM, MALHA 10 X 10 CM E ANTENAS OFICIAIS EM FIBRA DE VIDRO</t>
  </si>
  <si>
    <t>CONJUNTO PRE-MOLDADO COMPOSTO POR GRELHA (0,99 X 0,45 M), QUADRO (1,10 X 0,52 M) E CANTONEIRA (1,10 X 0,35 M), EM CONCRETO ARMADO, COM FCK DE 21 MPA</t>
  </si>
  <si>
    <t>CONTAINER ALMOXARIFADO, DE *2,40* X *6,00* M, PADRAO SIMPLES, SEM REVESTIMENTO E SEM DIVISORIAS INTERNOS E SEM SANITARIO, PARA USO EM CANTEIRO DE OBRAS</t>
  </si>
  <si>
    <t>CONTATOR TRIPOLAR, CORRENTE DE *110* A, TENSAO NOMINAL DE *500* V, CATEGORIA AC-2 E AC-3</t>
  </si>
  <si>
    <t>CONTATOR TRIPOLAR, CORRENTE DE *185* A, TENSAO NOMINAL DE *500* V, CATEGORIA AC-2 E AC-3</t>
  </si>
  <si>
    <t>CONTATOR TRIPOLAR, CORRENTE DE *22* A, TENSAO NOMINAL DE *500* V, CATEGORIA AC-2 E AC-3</t>
  </si>
  <si>
    <t>CONTATOR TRIPOLAR, CORRENTE DE *265* A, TENSAO NOMINAL DE *500* V, CATEGORIA AC-2 E AC-3</t>
  </si>
  <si>
    <t>CONTATOR TRIPOLAR, CORRENTE DE *38* A, TENSAO NOMINAL DE *500* V, CATEGORIA AC-2 E AC-3</t>
  </si>
  <si>
    <t>CONTATOR TRIPOLAR, CORRENTE DE *500* A, TENSAO NOMINAL DE *500* V, CATEGORIA AC-2 E AC-3</t>
  </si>
  <si>
    <t>CONTATOR TRIPOLAR, CORRENTE DE *65* A, TENSAO NOMINAL DE *500* V, CATEGORIA AC-2 E AC-3</t>
  </si>
  <si>
    <t>CONTATOR TRIPOLAR, CORRENTE DE 12 A, TENSAO NOMINAL DE *500* V, CATEGORIA AC-2 E AC-3</t>
  </si>
  <si>
    <t>CONTATOR TRIPOLAR, CORRENTE DE 25 A, TENSAO NOMINAL DE *500* V, CATEGORIA AC-2 E AC-3</t>
  </si>
  <si>
    <t>CONTATOR TRIPOLAR, CORRENTE DE 250 A, TENSAO NOMINAL DE *500* V, PARA ACIONAMENTO DE CAPACITORES</t>
  </si>
  <si>
    <t>CONTATOR TRIPOLAR, CORRENTE DE 300 A, TENSAO NOMINAL DE *500* V, CATEGORIA AC-2 E AC-3</t>
  </si>
  <si>
    <t>CONTATOR TRIPOLAR, CORRENTE DE 32 A, TENSAO NOMINAL DE *500* V, CATEGORIA AC-2 E AC-3</t>
  </si>
  <si>
    <t>CONTATOR TRIPOLAR, CORRENTE DE 400 A, TENSAO NOMINAL DE *500* V, CATEGORIA AC-2 E AC-3</t>
  </si>
  <si>
    <t>CONTATOR TRIPOLAR, CORRENTE DE 45 A, TENSAO NOMINAL DE *500* V, CATEGORIA AC-2 E AC-3</t>
  </si>
  <si>
    <t>CONTATOR TRIPOLAR, CORRENTE DE 630 A, TENSAO NOMINAL DE *500* V, CATEGORIA AC-2 E AC-3</t>
  </si>
  <si>
    <t>CONTATOR TRIPOLAR, CORRENTE DE 75 A, TENSAO NOMINAL DE *500* V, CATEGORIA AC-2 E AC-3</t>
  </si>
  <si>
    <t>CONTATOR TRIPOLAR, CORRENTE DE 9 A, TENSAO NOMINAL DE *500* V, CATEGORIA AC-2 E AC-3</t>
  </si>
  <si>
    <t>CONTATOR TRIPOLAR, CORRENTE DE 95 A, TENSAO NOMINAL DE *500* V, CATEGORIA AC-2 E AC-3</t>
  </si>
  <si>
    <t>CONTRA-PORCA SEXTAVADA, DIAMETRO NOMINAL 1 3/8", ALTURA 35 MM</t>
  </si>
  <si>
    <t>CONTRAMARCO DE ALUMINIO (PERFIL 25) PARA ESQUADRIAS, TIPO CONVENCIONAL / CADEIRINHA, 60 MM (CM-060), INCLUSO CONEXOES, GRAPAS E TRAVAMENTOS</t>
  </si>
  <si>
    <t>COORDENADOR / GERENTE DE OBRA</t>
  </si>
  <si>
    <t>COORDENADOR / GERENTE DE OBRA (MENSALISTA)</t>
  </si>
  <si>
    <t>CORDA DE POLIAMIDA 12 MM TIPO BOMBEIRO, PARA TRABALHO EM ALTURA</t>
  </si>
  <si>
    <t>CORDAO DE COBRE, FLEXIVEL, TORCIDO, CLASSE 4 OU 5, ISOLACAO EM PVC/D, 300 V, 2 CONDUTORES DE 0,5 MM2</t>
  </si>
  <si>
    <t>CORDAO DE COBRE, FLEXIVEL, TORCIDO, CLASSE 4 OU 5, ISOLACAO EM PVC/D, 300 V, 2 CONDUTORES DE 0,75 MM2</t>
  </si>
  <si>
    <t>CORDAO DE COBRE, FLEXIVEL, TORCIDO, CLASSE 4 OU 5, ISOLACAO EM PVC/D, 300 V, 2 CONDUTORES DE 1,0 MM2</t>
  </si>
  <si>
    <t>CORDAO DE COBRE, FLEXIVEL, TORCIDO, CLASSE 4 OU 5, ISOLACAO EM PVC/D, 300 V, 2 CONDUTORES DE 1,5 MM2</t>
  </si>
  <si>
    <t>CORDAO DE COBRE, FLEXIVEL, TORCIDO, CLASSE 4 OU 5, ISOLACAO EM PVC/D, 300 V, 2 CONDUTORES DE 2,5 MM2</t>
  </si>
  <si>
    <t>CORDAO DE COBRE, FLEXIVEL, TORCIDO, CLASSE 4 OU 5, ISOLACAO EM PVC/D, 300 V, 2 CONDUTORES DE 4 MM2</t>
  </si>
  <si>
    <t>CORDEL DETONANTE, NP 05 G/M</t>
  </si>
  <si>
    <t>CORDEL DETONANTE, NP 10 G/M</t>
  </si>
  <si>
    <t>CORRENTE DE ELO CURTO COMUM, SOLDADA, GALVANIZADA, ESPESSURA DO ELO = 1/2" (12,5 MM)</t>
  </si>
  <si>
    <t>CORTADEIRA DE PISO DE CONCRETO E ASFALTO, PARA DISCO PADRAO DE DIAMETRO 350 MM (14") OU 450 MM (18") , MOTOR A GASOLINA, POTENCIA 13 HP, SEM DISCO</t>
  </si>
  <si>
    <t>CORTADEIRA HIDRAULICA DE VERGALHAO, PARA ACO DE DIAMETRO ATE 50 MM, MOTOR ELETRICO TRIFASICO, POTENCIA DE 5,5 HP A 7,5 HP</t>
  </si>
  <si>
    <t>COTOVELO BRONZE/LATAO (REF 707-3) SEM ANEL DE SOLDA, BOLSA X ROSCA F, 15MM X 1/2"</t>
  </si>
  <si>
    <t>COTOVELO BRONZE/LATAO (REF 707-3) SEM ANEL DE SOLDA, BOLSA X ROSCA F, 22MM X 1/2"</t>
  </si>
  <si>
    <t>COTOVELO BRONZE/LATAO (REF 707-3) SEM ANEL DE SOLDA, BOLSA X ROSCA F, 22MM X 3/4"</t>
  </si>
  <si>
    <t>COTOVELO DE COBRE 90 GRAUS (REF 607) SEM ANEL DE SOLDA, BOLSA X BOLSA, 104 MM</t>
  </si>
  <si>
    <t>COTOVELO DE COBRE 90 GRAUS (REF 607) SEM ANEL DE SOLDA, BOLSA X BOLSA, 15 MM</t>
  </si>
  <si>
    <t>COTOVELO DE COBRE 90 GRAUS (REF 607) SEM ANEL DE SOLDA, BOLSA X BOLSA, 22 MM</t>
  </si>
  <si>
    <t>COTOVELO DE COBRE 90 GRAUS (REF 607) SEM ANEL DE SOLDA, BOLSA X BOLSA, 28 MM</t>
  </si>
  <si>
    <t>COTOVELO DE COBRE 90 GRAUS (REF 607) SEM ANEL DE SOLDA, BOLSA X BOLSA, 35 MM</t>
  </si>
  <si>
    <t>COTOVELO DE COBRE 90 GRAUS (REF 607) SEM ANEL DE SOLDA, BOLSA X BOLSA, 42 MM</t>
  </si>
  <si>
    <t>COTOVELO DE COBRE 90 GRAUS (REF 607) SEM ANEL DE SOLDA, BOLSA X BOLSA, 54 MM</t>
  </si>
  <si>
    <t>COTOVELO DE COBRE 90 GRAUS (REF 607) SEM ANEL DE SOLDA, BOLSA X BOLSA, 66 MM</t>
  </si>
  <si>
    <t>COTOVELO DE COBRE 90 GRAUS (REF 607) SEM ANEL DE SOLDA, BOLSA X BOLSA, 79 MM</t>
  </si>
  <si>
    <t>COTOVELO DE REDUCAO 90 GRAUS DE FERRO GALVANIZADO, COM ROSCA BSP, DE 1 1/2" X 1"</t>
  </si>
  <si>
    <t>COTOVELO DE REDUCAO 90 GRAUS DE FERRO GALVANIZADO, COM ROSCA BSP, DE 1 1/2" X 3/4"</t>
  </si>
  <si>
    <t>COTOVELO DE REDUCAO 90 GRAUS DE FERRO GALVANIZADO, COM ROSCA BSP, DE 1 1/4" X 1"</t>
  </si>
  <si>
    <t>COTOVELO DE REDUCAO 90 GRAUS DE FERRO GALVANIZADO, COM ROSCA BSP, DE 1" X 1/2"</t>
  </si>
  <si>
    <t>COTOVELO DE REDUCAO 90 GRAUS DE FERRO GALVANIZADO, COM ROSCA BSP, DE 1" X 3/4"</t>
  </si>
  <si>
    <t>COTOVELO DE REDUCAO 90 GRAUS DE FERRO GALVANIZADO, COM ROSCA BSP, DE 2 1/2" X 2"</t>
  </si>
  <si>
    <t>COTOVELO DE REDUCAO 90 GRAUS DE FERRO GALVANIZADO, COM ROSCA BSP, DE 2" X 1 1/2"</t>
  </si>
  <si>
    <t>COTOVELO DE REDUCAO 90 GRAUS DE FERRO GALVANIZADO, COM ROSCA BSP, DE 3/4" X 1/2"</t>
  </si>
  <si>
    <t>COTOVELO 45 GRAUS DE FERRO GALVANIZADO, COM ROSCA BSP, DE 1 1/2"</t>
  </si>
  <si>
    <t>COTOVELO 45 GRAUS DE FERRO GALVANIZADO, COM ROSCA BSP, DE 1 1/4"</t>
  </si>
  <si>
    <t>COTOVELO 45 GRAUS DE FERRO GALVANIZADO, COM ROSCA BSP, DE 1/2"</t>
  </si>
  <si>
    <t>COTOVELO 45 GRAUS DE FERRO GALVANIZADO, COM ROSCA BSP, DE 1"</t>
  </si>
  <si>
    <t>COTOVELO 45 GRAUS DE FERRO GALVANIZADO, COM ROSCA BSP, DE 2 1/2"</t>
  </si>
  <si>
    <t>COTOVELO 45 GRAUS DE FERRO GALVANIZADO, COM ROSCA BSP, DE 2"</t>
  </si>
  <si>
    <t>COTOVELO 45 GRAUS DE FERRO GALVANIZADO, COM ROSCA BSP, DE 3/4"</t>
  </si>
  <si>
    <t>COTOVELO 45 GRAUS DE FERRO GALVANIZADO, COM ROSCA BSP, DE 3"</t>
  </si>
  <si>
    <t>COTOVELO 45 GRAUS DE FERRO GALVANIZADO, COM ROSCA BSP, DE 4"</t>
  </si>
  <si>
    <t>COTOVELO 45 GRAUS, PEAD PE 100, DE 125 MM, PARA ELETROFUSAO</t>
  </si>
  <si>
    <t>COTOVELO 45 GRAUS, PEAD PE 100, DE 200 MM, PARA ELETROFUSAO</t>
  </si>
  <si>
    <t>COTOVELO 45 GRAUS, PEAD PE 100, DE 32 MM, PARA ELETROFUSAO</t>
  </si>
  <si>
    <t>COTOVELO 45 GRAUS, PEAD PE 100, DE 40 MM, PARA ELETROFUSAO</t>
  </si>
  <si>
    <t>COTOVELO 45 GRAUS, PEAD PE 100, DE 63 MM, PARA ELETROFUSAO</t>
  </si>
  <si>
    <t>COTOVELO 90 GRAUS DE FERRO GALVANIZADO, COM ROSCA BSP MACHO/FEMEA, DE 1 1/2"</t>
  </si>
  <si>
    <t>COTOVELO 90 GRAUS DE FERRO GALVANIZADO, COM ROSCA BSP MACHO/FEMEA, DE 1 1/4"</t>
  </si>
  <si>
    <t>COTOVELO 90 GRAUS DE FERRO GALVANIZADO, COM ROSCA BSP MACHO/FEMEA, DE 1/2"</t>
  </si>
  <si>
    <t>COTOVELO 90 GRAUS DE FERRO GALVANIZADO, COM ROSCA BSP MACHO/FEMEA, DE 1"</t>
  </si>
  <si>
    <t>COTOVELO 90 GRAUS DE FERRO GALVANIZADO, COM ROSCA BSP MACHO/FEMEA, DE 2 1/2"</t>
  </si>
  <si>
    <t>COTOVELO 90 GRAUS DE FERRO GALVANIZADO, COM ROSCA BSP MACHO/FEMEA, DE 2"</t>
  </si>
  <si>
    <t>COTOVELO 90 GRAUS DE FERRO GALVANIZADO, COM ROSCA BSP MACHO/FEMEA, DE 3/4"</t>
  </si>
  <si>
    <t>COTOVELO 90 GRAUS DE FERRO GALVANIZADO, COM ROSCA BSP MACHO/FEMEA, DE 3"</t>
  </si>
  <si>
    <t>COTOVELO 90 GRAUS DE FERRO GALVANIZADO, COM ROSCA BSP, DE 1 1/2"</t>
  </si>
  <si>
    <t>COTOVELO 90 GRAUS DE FERRO GALVANIZADO, COM ROSCA BSP, DE 1 1/4"</t>
  </si>
  <si>
    <t>COTOVELO 90 GRAUS DE FERRO GALVANIZADO, COM ROSCA BSP, DE 1/2"</t>
  </si>
  <si>
    <t>COTOVELO 90 GRAUS DE FERRO GALVANIZADO, COM ROSCA BSP, DE 1"</t>
  </si>
  <si>
    <t>COTOVELO 90 GRAUS DE FERRO GALVANIZADO, COM ROSCA BSP, DE 2 1/2"</t>
  </si>
  <si>
    <t>COTOVELO 90 GRAUS DE FERRO GALVANIZADO, COM ROSCA BSP, DE 2"</t>
  </si>
  <si>
    <t>COTOVELO 90 GRAUS DE FERRO GALVANIZADO, COM ROSCA BSP, DE 3/4"</t>
  </si>
  <si>
    <t>COTOVELO 90 GRAUS DE FERRO GALVANIZADO, COM ROSCA BSP, DE 3"</t>
  </si>
  <si>
    <t>COTOVELO 90 GRAUS DE FERRO GALVANIZADO, COM ROSCA BSP, DE 4"</t>
  </si>
  <si>
    <t>COTOVELO 90 GRAUS DE FERRO GALVANIZADO, COM ROSCA BSP, DE 5"</t>
  </si>
  <si>
    <t>COTOVELO 90 GRAUS DE FERRO GALVANIZADO, COM ROSCA BSP, DE 6"</t>
  </si>
  <si>
    <t>COTOVELO 90 GRAUS, PEAD PE 100, DE 125 MM, PARA ELETROFUSAO</t>
  </si>
  <si>
    <t>COTOVELO 90 GRAUS, PEAD PE 100, DE 20 MM, PARA ELETROFUSAO</t>
  </si>
  <si>
    <t>COTOVELO 90 GRAUS, PEAD PE 100, DE 200 MM, PARA ELETROFUSAO</t>
  </si>
  <si>
    <t>COTOVELO 90 GRAUS, PEAD PE 100, DE 32 MM, PARA ELETROFUSAO</t>
  </si>
  <si>
    <t>COTOVELO 90 GRAUS, PEAD PE 100, DE 63 MM, PARA ELETROFUSAO</t>
  </si>
  <si>
    <t>COTOVELO/JOELHO COM ADAPTADOR, 90 GRAUS, EM POLIPROPILENO, PN 16, PARA TUBOS PEAD, 20 MM X 1/2" - LIGACAO PREDIAL DE AGUA</t>
  </si>
  <si>
    <t>COTOVELO/JOELHO COM ADAPTADOR, 90 GRAUS, EM POLIPROPILENO, PN 16, PARA TUBOS PEAD, 20 MM X 3/4" - LIGACAO PREDIAL DE AGUA</t>
  </si>
  <si>
    <t>COTOVELO/JOELHO COM ADAPTADOR, 90 GRAUS, EM POLIPROPILENO, PN 16, PARA TUBOS PEAD, 32 MM X 1" - LIGACAO PREDIAL DE AGUA</t>
  </si>
  <si>
    <t>COTOVELO/JOELHO 90 GRAUS, EM POLIPROPILENO, PN 16, PARA TUBOS PEAD, 20 X 20 MM - LIGACAO PREDIAL DE AGUA</t>
  </si>
  <si>
    <t>COTOVELO/JOELHO 90 GRAUS, EM POLIPROPILENO, PN 16, PARA TUBOS PEAD, 32 X 32 MM - LIGACAO PREDIAL DE AGUA</t>
  </si>
  <si>
    <t>CREMONA RETANGULAR INJETADA LISA COM CHAVE, COM CASTANHA / ALCA, EM LATAO, COM ACABAMENTO CROMADO, DE SOBREPOR / EMBUTIR</t>
  </si>
  <si>
    <t>CREMONA RETANGULAR INJETADA LISA, COM CASTANHA / ALCA, EM LATAO, COM ACABAMENTO CROMADO, DE SOBREPOR / EMBUTIR</t>
  </si>
  <si>
    <t>CRUZETA DE CONCRETO LEVE, COMP. 2000 MM SECAO, 90 X 90 MM</t>
  </si>
  <si>
    <t>CRUZETA DE FERRO GALVANIZADO, COM ROSCA BSP, DE 1 1/2"</t>
  </si>
  <si>
    <t>CRUZETA DE FERRO GALVANIZADO, COM ROSCA BSP, DE 1 1/4"</t>
  </si>
  <si>
    <t>CRUZETA DE FERRO GALVANIZADO, COM ROSCA BSP, DE 1/2"</t>
  </si>
  <si>
    <t>CRUZETA DE FERRO GALVANIZADO, COM ROSCA BSP, DE 1"</t>
  </si>
  <si>
    <t>CRUZETA DE FERRO GALVANIZADO, COM ROSCA BSP, DE 2 1/2"</t>
  </si>
  <si>
    <t>CRUZETA DE FERRO GALVANIZADO, COM ROSCA BSP, DE 2"</t>
  </si>
  <si>
    <t>CRUZETA DE FERRO GALVANIZADO, COM ROSCA BSP, DE 3/4"</t>
  </si>
  <si>
    <t>CRUZETA DE FERRO GALVANIZADO, COM ROSCA BSP, DE 3"</t>
  </si>
  <si>
    <t>CRUZETA DE MADEIRA TRATADA, *90 X 115 X 2400* MM, EM EUCALIPTO OU EQUIVALENTE DA REGIAO</t>
  </si>
  <si>
    <t>CUBA ACO INOX (AISI 304) DE EMBUTIR COM VALVULA DE 3 1/2 ", DE *56 X 33 X 12* CM</t>
  </si>
  <si>
    <t>CUBA ACO INOX (AISI 304) DE EMBUTIR COM VALVULA 3 1/2 ", DE *40 X 34 X 12* CM</t>
  </si>
  <si>
    <t>CUBA ACO INOX (AISI 304) DE EMBUTIR COM VALVULA 3 1/2 ", DE *46 X 30 X 12* CM</t>
  </si>
  <si>
    <t>CUMEEIRA ARTICULADA (ABA INFERIOR) PARA TELHA ONDULADA DE FIBROCIMENTO E = 4 MM, ABA *330* MM, COMPRIMENTO 500 MM (SEM AMIANTO)</t>
  </si>
  <si>
    <t>CUMEEIRA NORMAL PARA TELHA ESTRUTURAL DE FIBROCIMENTO 2 ABAS, E = 6 MM, DE 1050 X 935 MM (SEM AMIANTO)</t>
  </si>
  <si>
    <t>CUMEEIRA NORMAL PARA TELHA ONDULADA DE FIBROCIMENTO, E = 6 MM, ABA 300 MM, COMPRIMENTO 1100 MM (SEM AMIANTO)</t>
  </si>
  <si>
    <t>CUMEEIRA PARA TELHA CERAMICA, COMPRIMENTO DE *41* CM, RENDIMENTO DE *3* TELHAS/M</t>
  </si>
  <si>
    <t>CUMEEIRA PARA TELHA DE CONCRETO, PARA 2 AGUAS DE TELHADO, COR CINZA, RENDIMENTO DE *3* TELHAS/M</t>
  </si>
  <si>
    <t>CUMEEIRA SHED PARA TELHA ONDULADA DE FIBROCIMENTO, E = 6 MM, ABA 280 MM, COMPRIMENTO 1100 MM (SEM AMIANTO)</t>
  </si>
  <si>
    <t>CUMEEIRA UNIVERSAL PARA TELHA ONDULADA DE FIBROCIMENTO, E = 6 MM, ABA 210 MM, COMPRIMENTO 1100 MM (SEM AMIANTO)</t>
  </si>
  <si>
    <t>CURVA CPVC, 90 GRAUS, SOLDAVEL, 15 MM, PARA AGUA QUENTE</t>
  </si>
  <si>
    <t>CURVA CPVC, 90 GRAUS, SOLDAVEL, 22 MM, PARA AGUA QUENTE</t>
  </si>
  <si>
    <t>CURVA CPVC, 90 GRAUS, SOLDAVEL, 28 MM, PARA AGUA QUENTE</t>
  </si>
  <si>
    <t>CURVA DE PVC 45 GRAUS, SOLDAVEL, 20 MM, COR MARROM, PARA AGUA FRIA PREDIAL</t>
  </si>
  <si>
    <t>CURVA DE PVC 45 GRAUS, SOLDAVEL, 25 MM, COR MARROM, PARA AGUA FRIA PREDIAL</t>
  </si>
  <si>
    <t>CURVA DE PVC 45 GRAUS, SOLDAVEL, 32 MM, COR MARROM, PARA AGUA FRIA PREDIAL</t>
  </si>
  <si>
    <t>CURVA DE PVC 45 GRAUS, SOLDAVEL, 40 MM, COR MARROM, PARA AGUA FRIA PREDIAL</t>
  </si>
  <si>
    <t>CURVA DE PVC 45 GRAUS, SOLDAVEL, 50 MM, COR MARROM, PARA AGUA FRIA PREDIAL</t>
  </si>
  <si>
    <t>CURVA DE PVC 45 GRAUS, SOLDAVEL, 60 MM, COR MARROM, PARA AGUA FRIA PREDIAL</t>
  </si>
  <si>
    <t>CURVA DE PVC 45 GRAUS, SOLDAVEL, 75 MM, COR MARROM, PARA AGUA FRIA PREDIAL</t>
  </si>
  <si>
    <t>CURVA DE PVC 45 GRAUS, SOLDAVEL, 85 MM, COR MARROM, PARA AGUA FRIA PREDIAL</t>
  </si>
  <si>
    <t>CURVA DE PVC 90 GRAUS, SOLDAVEL, 110 MM, COR MARROM, PARA AGUA FRIA PREDIAL</t>
  </si>
  <si>
    <t>CURVA DE PVC 90 GRAUS, SOLDAVEL, 20 MM, COR MARROM, PARA AGUA FRIA PREDIAL</t>
  </si>
  <si>
    <t>CURVA DE PVC 90 GRAUS, SOLDAVEL, 25 MM, COR MARROM, PARA AGUA FRIA PREDIAL</t>
  </si>
  <si>
    <t>CURVA DE PVC 90 GRAUS, SOLDAVEL, 32 MM, COR MARROM, PARA AGUA FRIA PREDIAL</t>
  </si>
  <si>
    <t>CURVA DE PVC 90 GRAUS, SOLDAVEL, 40 MM, COR MARROM, PARA AGUA FRIA PREDIAL</t>
  </si>
  <si>
    <t>CURVA DE PVC 90 GRAUS, SOLDAVEL, 50 MM, COR MARROM, PARA AGUA FRIA PREDIAL</t>
  </si>
  <si>
    <t>CURVA DE PVC 90 GRAUS, SOLDAVEL, 60 MM, COR MARROM, PARA AGUA FRIA PREDIAL</t>
  </si>
  <si>
    <t>CURVA DE PVC 90 GRAUS, SOLDAVEL, 75 MM, COR MARROM, PARA AGUA FRIA PREDIAL</t>
  </si>
  <si>
    <t>CURVA DE PVC 90 GRAUS, SOLDAVEL, 85 MM, COR MARROM, PARA AGUA FRIA PREDIAL</t>
  </si>
  <si>
    <t>CURVA DE PVC, 90 GRAUS, SERIE R, DN 100 MM, PARA ESGOTO PREDIAL</t>
  </si>
  <si>
    <t>CURVA DE TRANSPOSICAO BRONZE/LATAO (REF 736) SEM ANEL DE SOLDA, BOLSA X BOLSA, 15 MM</t>
  </si>
  <si>
    <t>CURVA DE TRANSPOSICAO BRONZE/LATAO (REF 736) SEM ANEL DE SOLDA, BOLSA X BOLSA, 22 MM</t>
  </si>
  <si>
    <t>CURVA DE TRANSPOSICAO BRONZE/LATAO (REF 736) SEM ANEL DE SOLDA, BOLSA X BOLSA, 28 MM</t>
  </si>
  <si>
    <t>CURVA DE TRANSPOSICAO, CPVC, SOLDAVEL, 15 MM</t>
  </si>
  <si>
    <t>CURVA DE TRANSPOSICAO, CPVC, SOLDAVEL, 22 MM</t>
  </si>
  <si>
    <t>CURVA DE TRANSPOSICAO, PVC SOLDAVEL, 20 MM, COR MARROM, PARA AGUA FRIA PREDIAL</t>
  </si>
  <si>
    <t>CURVA DE TRANSPOSICAO, PVC, SOLDAVEL, 25 MM, COR MARROM, PARA AGUA FRIA PREDIAL</t>
  </si>
  <si>
    <t>CURVA DE TRANSPOSICAO, PVC, SOLDAVEL, 32 MM, COR MARROM, PARA AGUA FRIA PREDIAL</t>
  </si>
  <si>
    <t>CURVA LONGA PVC, PB, JE, 45 GRAUS, DN 100 MM, PARA REDE COLETORA ESGOTO</t>
  </si>
  <si>
    <t>CURVA LONGA PVC, PB, JE, 45 GRAUS, DN 150 MM, PARA REDE COLETORA ESGOTO</t>
  </si>
  <si>
    <t>CURVA LONGA PVC, PB, JE, 90 GRAUS, DN 100 MM, PARA REDE COLETORA ESGOTO</t>
  </si>
  <si>
    <t>CURVA LONGA PVC, PB, JE, 90 GRAUS, DN 150 MM, PARA REDE COLETORA ESGOTO</t>
  </si>
  <si>
    <t>CURVA PPR 90 GRAUS, F/F, DN 20 MM, PARA AGUA QUENTE PREDIAL</t>
  </si>
  <si>
    <t>CURVA PPR 90 GRAUS, F/F, DN 25 MM, PARA AGUA QUENTE PREDIAL</t>
  </si>
  <si>
    <t>CURVA PVC CURTA 90 GRAUS, DN 100 MM, PARA ESGOTO PREDIAL</t>
  </si>
  <si>
    <t>CURVA PVC CURTA 90 GRAUS, DN 40 MM, PARA ESGOTO PREDIAL</t>
  </si>
  <si>
    <t>CURVA PVC CURTA 90 GRAUS, DN 50 MM, PARA ESGOTO PREDIAL</t>
  </si>
  <si>
    <t>CURVA PVC CURTA 90 GRAUS, DN 75 MM, PARA ESGOTO PREDIAL</t>
  </si>
  <si>
    <t>CURVA PVC LONGA 90 GRAUS, DN 100 MM, PARA ESGOTO PREDIAL</t>
  </si>
  <si>
    <t>CURVA PVC LONGA 90 GRAUS, DN 40 MM, PARA ESGOTO PREDIAL</t>
  </si>
  <si>
    <t>CURVA PVC LONGA 90 GRAUS, DN 50 MM, PARA ESGOTO PREDIAL</t>
  </si>
  <si>
    <t>CURVA PVC LONGA 90 GRAUS, DN 75 MM, PARA ESGOTO PREDIAL</t>
  </si>
  <si>
    <t>CURVA PVC PBA, JE, PB, 45 GRAUS, DN 100 / DE 110 MM, PARA REDE AGUA (NBR 10351)</t>
  </si>
  <si>
    <t>CURVA PVC PBA, JE, PB, 45 GRAUS, DN 50 / DE 60 MM, PARA REDE AGUA (NBR 10351)</t>
  </si>
  <si>
    <t>CURVA PVC PBA, JE, PB, 45 GRAUS, DN 75 / DE 85 MM, PARA REDE AGUA (NBR 10351)</t>
  </si>
  <si>
    <t>CURVA PVC PBA, JE, PB, 90 GRAUS, DN 100 / DE 110 MM, PARA REDE AGUA (NBR 10351)</t>
  </si>
  <si>
    <t>CURVA PVC PBA, JE, PB, 90 GRAUS, DN 50 / DE 60 MM, PARA REDE AGUA (NBR 10351)</t>
  </si>
  <si>
    <t>CURVA PVC PBA, JE, PB, 90 GRAUS, DN 75 / DE 85 MM, PARA REDE AGUA (NBR 10351)</t>
  </si>
  <si>
    <t>CURVA PVC 90 GRAUS, ROSCAVEL, 1 1/4", COR BRANCA, AGUA FRIA PREDIAL</t>
  </si>
  <si>
    <t>CURVA PVC 90 GRAUS, ROSCAVEL, 1/2", COR BRANCA, AGUA FRIA PREDIAL</t>
  </si>
  <si>
    <t>CURVA PVC 90 GRAUS, ROSCAVEL, 1", COR BRANCA, AGUA FRIA PREDIAL</t>
  </si>
  <si>
    <t>CURVA PVC 90 GRAUS, ROSCAVEL, 3/4", COR BRANCA, AGUA FRIA PREDIAL</t>
  </si>
  <si>
    <t>CURVA PVC, BB, JE, 45 GRAUS, DN 250 MM, PARA TUBO CORRUGADO E/OU LISO, REDE COLETORA ESGOTO</t>
  </si>
  <si>
    <t>CURVA PVC, BB, JE, 90 GRAUS, DN 200 MM, PARA TUBO CORRUGADO E/OU LISO, REDE COLETORA ESGOTO</t>
  </si>
  <si>
    <t>CURVA PVC, BB, JE, 90 GRAUS, DN 250 MM, PARA TUBO CORRUGADO E/OU LISO, REDE COLETORA ESGOTO</t>
  </si>
  <si>
    <t>CURVA PVC, SERIE R, 87.30 GRAUS, CURTA, PARA PE-DE-COLUNA, DN 100 MM, PARA ESGOTO PREDIAL</t>
  </si>
  <si>
    <t>CURVA PVC, SERIE R, 87.30 GRAUS, CURTA, PARA PE-DE-COLUNA, DN 150 MM, PARA ESGOTO PREDIAL</t>
  </si>
  <si>
    <t>CURVA PVC, SERIE R, 87.30 GRAUS, CURTA, PARA PE-DE-COLUNA, DN 75 MM, PARA ESGOTO PREDIAL</t>
  </si>
  <si>
    <t>CURVA 135 GRAUS, DE PVC RIGIDO ROSCAVEL, DE 1", PARA ELETRODUTO</t>
  </si>
  <si>
    <t>CURVA 135 GRAUS, DE PVC RIGIDO ROSCAVEL, DE 3/4", PARA ELETRODUTO</t>
  </si>
  <si>
    <t>CURVA 135 GRAUS, PARA ELETRODUTO, EM ACO GALVANIZADO ELETROLITICO, DIAMETRO DE 100 MM (4")</t>
  </si>
  <si>
    <t>CURVA 135 GRAUS, PARA ELETRODUTO, EM ACO GALVANIZADO ELETROLITICO, DIAMETRO DE 15 MM (1/2")</t>
  </si>
  <si>
    <t>CURVA 135 GRAUS, PARA ELETRODUTO, EM ACO GALVANIZADO ELETROLITICO, DIAMETRO DE 20 MM (3/4")</t>
  </si>
  <si>
    <t>CURVA 135 GRAUS, PARA ELETRODUTO, EM ACO GALVANIZADO ELETROLITICO, DIAMETRO DE 25 MM (1")</t>
  </si>
  <si>
    <t>CURVA 135 GRAUS, PARA ELETRODUTO, EM ACO GALVANIZADO ELETROLITICO, DIAMETRO DE 32 MM (1 1/4")</t>
  </si>
  <si>
    <t>CURVA 135 GRAUS, PARA ELETRODUTO, EM ACO GALVANIZADO ELETROLITICO, DIAMETRO DE 40 MM (1 1/2")</t>
  </si>
  <si>
    <t>CURVA 135 GRAUS, PARA ELETRODUTO, EM ACO GALVANIZADO ELETROLITICO, DIAMETRO DE 50 MM (2")</t>
  </si>
  <si>
    <t>CURVA 135 GRAUS, PARA ELETRODUTO, EM ACO GALVANIZADO ELETROLITICO, DIAMETRO DE 65 MM (2 1/2")</t>
  </si>
  <si>
    <t>CURVA 135 GRAUS, PARA ELETRODUTO, EM ACO GALVANIZADO ELETROLITICO, DIAMETRO DE 80 MM (3")</t>
  </si>
  <si>
    <t>CURVA 180 GRAUS, DE PVC RIGIDO ROSCAVEL, DE 1 1/2", PARA ELETRODUTO</t>
  </si>
  <si>
    <t>CURVA 180 GRAUS, DE PVC RIGIDO ROSCAVEL, DE 1 1/4", PARA ELETRODUTO</t>
  </si>
  <si>
    <t>CURVA 180 GRAUS, DE PVC RIGIDO ROSCAVEL, DE 1/2", PARA ELETRODUTO</t>
  </si>
  <si>
    <t>CURVA 180 GRAUS, DE PVC RIGIDO ROSCAVEL, DE 1", PARA ELETRODUTO</t>
  </si>
  <si>
    <t>CURVA 180 GRAUS, DE PVC RIGIDO ROSCAVEL, DE 2", PARA ELETRODUTO</t>
  </si>
  <si>
    <t>CURVA 180 GRAUS, DE PVC RIGIDO ROSCAVEL, DE 3/4", PARA ELETRODUTO</t>
  </si>
  <si>
    <t>CURVA 45 GRAUS DE COBRE (REF 606) SEM ANEL DE SOLDA, BOLSA X BOLSA, 15 MM</t>
  </si>
  <si>
    <t>CURVA 45 GRAUS DE COBRE (REF 606) SEM ANEL DE SOLDA, BOLSA X BOLSA, 22 MM</t>
  </si>
  <si>
    <t>CURVA 45 GRAUS DE COBRE (REF 606) SEM ANEL DE SOLDA, BOLSA X BOLSA, 28 MM</t>
  </si>
  <si>
    <t>CURVA 45 GRAUS DE COBRE (REF 606) SEM ANEL DE SOLDA, BOLSA X BOLSA, 35 MM</t>
  </si>
  <si>
    <t>CURVA 45 GRAUS DE COBRE (REF 606) SEM ANEL DE SOLDA, BOLSA X BOLSA, 42 MM</t>
  </si>
  <si>
    <t>CURVA 45 GRAUS DE COBRE (REF 606) SEM ANEL DE SOLDA, BOLSA X BOLSA, 54 MM</t>
  </si>
  <si>
    <t>CURVA 45 GRAUS DE COBRE (REF 606) SEM ANEL DE SOLDA, BOLSA X BOLSA, 66 MM</t>
  </si>
  <si>
    <t>CURVA 45 GRAUS DE FERRO GALVANIZADO, COM ROSCA BSP FEMEA, DE 1 1/2"</t>
  </si>
  <si>
    <t>CURVA 45 GRAUS DE FERRO GALVANIZADO, COM ROSCA BSP FEMEA, DE 1 1/4"</t>
  </si>
  <si>
    <t>CURVA 45 GRAUS DE FERRO GALVANIZADO, COM ROSCA BSP FEMEA, DE 1/2"</t>
  </si>
  <si>
    <t>CURVA 45 GRAUS DE FERRO GALVANIZADO, COM ROSCA BSP FEMEA, DE 1"</t>
  </si>
  <si>
    <t>CURVA 45 GRAUS DE FERRO GALVANIZADO, COM ROSCA BSP FEMEA, DE 2 1/2"</t>
  </si>
  <si>
    <t>CURVA 45 GRAUS DE FERRO GALVANIZADO, COM ROSCA BSP FEMEA, DE 2"</t>
  </si>
  <si>
    <t>CURVA 45 GRAUS DE FERRO GALVANIZADO, COM ROSCA BSP FEMEA, DE 3/4"</t>
  </si>
  <si>
    <t>CURVA 45 GRAUS DE FERRO GALVANIZADO, COM ROSCA BSP FEMEA, DE 3"</t>
  </si>
  <si>
    <t>CURVA 45 GRAUS DE FERRO GALVANIZADO, COM ROSCA BSP FEMEA, DE 4"</t>
  </si>
  <si>
    <t>CURVA 45 GRAUS DE FERRO GALVANIZADO, COM ROSCA BSP MACHO/FEMEA, DE 1 1/2"</t>
  </si>
  <si>
    <t>CURVA 45 GRAUS DE FERRO GALVANIZADO, COM ROSCA BSP MACHO/FEMEA, DE 1 1/4"</t>
  </si>
  <si>
    <t>CURVA 45 GRAUS DE FERRO GALVANIZADO, COM ROSCA BSP MACHO/FEMEA, DE 1/2"</t>
  </si>
  <si>
    <t>CURVA 45 GRAUS DE FERRO GALVANIZADO, COM ROSCA BSP MACHO/FEMEA, DE 1"</t>
  </si>
  <si>
    <t>CURVA 45 GRAUS DE FERRO GALVANIZADO, COM ROSCA BSP MACHO/FEMEA, DE 2 1/2"</t>
  </si>
  <si>
    <t>CURVA 45 GRAUS DE FERRO GALVANIZADO, COM ROSCA BSP MACHO/FEMEA, DE 2"</t>
  </si>
  <si>
    <t>CURVA 45 GRAUS DE FERRO GALVANIZADO, COM ROSCA BSP MACHO/FEMEA, DE 3/4"</t>
  </si>
  <si>
    <t>CURVA 45 GRAUS DE FERRO GALVANIZADO, COM ROSCA BSP MACHO/FEMEA, DE 3"</t>
  </si>
  <si>
    <t>CURVA 45 GRAUS EM ACO CARBONO, SOLDAVEL, PRESSAO 3.000 LBS, DN 1 1/2"</t>
  </si>
  <si>
    <t>CURVA 45 GRAUS EM ACO CARBONO, SOLDAVEL, PRESSAO 3.000 LBS, DN 1 1/4"</t>
  </si>
  <si>
    <t>CURVA 45 GRAUS EM ACO CARBONO, SOLDAVEL, PRESSAO 3.000 LBS, DN 1/2"</t>
  </si>
  <si>
    <t>CURVA 45 GRAUS EM ACO CARBONO, SOLDAVEL, PRESSAO 3.000 LBS, DN 1"</t>
  </si>
  <si>
    <t>CURVA 45 GRAUS EM ACO CARBONO, SOLDAVEL, PRESSAO 3.000 LBS, DN 2 1/2"</t>
  </si>
  <si>
    <t>CURVA 45 GRAUS EM ACO CARBONO, SOLDAVEL, PRESSAO 3.000 LBS, DN 2"</t>
  </si>
  <si>
    <t>CURVA 45 GRAUS EM ACO CARBONO, SOLDAVEL, PRESSAO 3.000 LBS, DN 3/4"</t>
  </si>
  <si>
    <t>CURVA 45 GRAUS EM ACO CARBONO, SOLDAVEL, PRESSAO 3.000 LBS, DN 3"</t>
  </si>
  <si>
    <t>CURVA 45 GRAUS RANHURADA EM FERRO FUNDIDO, DN 50 MM (2")</t>
  </si>
  <si>
    <t>CURVA 45 GRAUS RANHURADA EM FERRO FUNDIDO, DN 65 MM (2 1/2")</t>
  </si>
  <si>
    <t>CURVA 45 GRAUS RANHURADA EM FERRO FUNDIDO, DN 80 MM (3")</t>
  </si>
  <si>
    <t>CURVA 45 GRAUS, PARA ELETRODUTO, EM ACO GALVANIZADO ELETROLITICO, DIAMETRO DE 20 MM (3/4")</t>
  </si>
  <si>
    <t>CURVA 45 GRAUS, PARA ELETRODUTO, EM ACO GALVANIZADO ELETROLITICO, DIAMETRO DE 25 MM (1")</t>
  </si>
  <si>
    <t>CURVA 45 GRAUS, PARA ELETRODUTO, EM ACO GALVANIZADO ELETROLITICO, DIAMETRO DE 40 MM (1 1/2")</t>
  </si>
  <si>
    <t>CURVA 90 GRAUS DE BARRA CHATA EM ALUMINIO 3/4 " X 1/4 " X 300 MM</t>
  </si>
  <si>
    <t>CURVA 90 GRAUS DE FERRO GALVANIZADO, COM ROSCA BSP FEMEA, DE 1 1/2"</t>
  </si>
  <si>
    <t>CURVA 90 GRAUS DE FERRO GALVANIZADO, COM ROSCA BSP FEMEA, DE 1 1/4"</t>
  </si>
  <si>
    <t>CURVA 90 GRAUS DE FERRO GALVANIZADO, COM ROSCA BSP FEMEA, DE 1/2"</t>
  </si>
  <si>
    <t>CURVA 90 GRAUS DE FERRO GALVANIZADO, COM ROSCA BSP FEMEA, DE 1"</t>
  </si>
  <si>
    <t>CURVA 90 GRAUS DE FERRO GALVANIZADO, COM ROSCA BSP FEMEA, DE 2 1/2"</t>
  </si>
  <si>
    <t>CURVA 90 GRAUS DE FERRO GALVANIZADO, COM ROSCA BSP FEMEA, DE 2"</t>
  </si>
  <si>
    <t>CURVA 90 GRAUS DE FERRO GALVANIZADO, COM ROSCA BSP FEMEA, DE 3/4"</t>
  </si>
  <si>
    <t>CURVA 90 GRAUS DE FERRO GALVANIZADO, COM ROSCA BSP FEMEA, DE 3"</t>
  </si>
  <si>
    <t>CURVA 90 GRAUS DE FERRO GALVANIZADO, COM ROSCA BSP FEMEA, DE 4"</t>
  </si>
  <si>
    <t>CURVA 90 GRAUS DE FERRO GALVANIZADO, COM ROSCA BSP MACHO/FEMEA, DE 1 1/2"</t>
  </si>
  <si>
    <t>CURVA 90 GRAUS DE FERRO GALVANIZADO, COM ROSCA BSP MACHO/FEMEA, DE 1 1/4"</t>
  </si>
  <si>
    <t>CURVA 90 GRAUS DE FERRO GALVANIZADO, COM ROSCA BSP MACHO/FEMEA, DE 1/2"</t>
  </si>
  <si>
    <t>CURVA 90 GRAUS DE FERRO GALVANIZADO, COM ROSCA BSP MACHO/FEMEA, DE 1"</t>
  </si>
  <si>
    <t>CURVA 90 GRAUS DE FERRO GALVANIZADO, COM ROSCA BSP MACHO/FEMEA, DE 2 1/2"</t>
  </si>
  <si>
    <t>CURVA 90 GRAUS DE FERRO GALVANIZADO, COM ROSCA BSP MACHO/FEMEA, DE 2"</t>
  </si>
  <si>
    <t>CURVA 90 GRAUS DE FERRO GALVANIZADO, COM ROSCA BSP MACHO/FEMEA, DE 3/4"</t>
  </si>
  <si>
    <t>CURVA 90 GRAUS DE FERRO GALVANIZADO, COM ROSCA BSP MACHO/FEMEA, DE 3"</t>
  </si>
  <si>
    <t>CURVA 90 GRAUS DE FERRO GALVANIZADO, COM ROSCA BSP MACHO/FEMEA, DE 4"</t>
  </si>
  <si>
    <t>CURVA 90 GRAUS DE FERRO GALVANIZADO, COM ROSCA BSP MACHO, DE 1 1/2"</t>
  </si>
  <si>
    <t>CURVA 90 GRAUS DE FERRO GALVANIZADO, COM ROSCA BSP MACHO, DE 1 1/4"</t>
  </si>
  <si>
    <t>CURVA 90 GRAUS DE FERRO GALVANIZADO, COM ROSCA BSP MACHO, DE 1/2"</t>
  </si>
  <si>
    <t>CURVA 90 GRAUS DE FERRO GALVANIZADO, COM ROSCA BSP MACHO, DE 1"</t>
  </si>
  <si>
    <t>CURVA 90 GRAUS DE FERRO GALVANIZADO, COM ROSCA BSP MACHO, DE 2 1/2"</t>
  </si>
  <si>
    <t>CURVA 90 GRAUS DE FERRO GALVANIZADO, COM ROSCA BSP MACHO, DE 2"</t>
  </si>
  <si>
    <t>CURVA 90 GRAUS DE FERRO GALVANIZADO, COM ROSCA BSP MACHO, DE 3/4"</t>
  </si>
  <si>
    <t>CURVA 90 GRAUS DE FERRO GALVANIZADO, COM ROSCA BSP MACHO, DE 3"</t>
  </si>
  <si>
    <t>CURVA 90 GRAUS DE FERRO GALVANIZADO, COM ROSCA BSP MACHO, DE 4"</t>
  </si>
  <si>
    <t>CURVA 90 GRAUS DE FERRO GALVANIZADO, COM ROSCA BSP MACHO, DE 6"</t>
  </si>
  <si>
    <t>CURVA 90 GRAUS EM ACO CARBONO, RAIO CURTO, SOLDAVEL, PRESSAO 3.000 LBS, DN 1 1/2"</t>
  </si>
  <si>
    <t>CURVA 90 GRAUS EM ACO CARBONO, RAIO CURTO, SOLDAVEL, PRESSAO 3.000 LBS, DN 1 1/4"</t>
  </si>
  <si>
    <t>CURVA 90 GRAUS EM ACO CARBONO, RAIO CURTO, SOLDAVEL, PRESSAO 3.000 LBS, DN 1/2"</t>
  </si>
  <si>
    <t>CURVA 90 GRAUS EM ACO CARBONO, RAIO CURTO, SOLDAVEL, PRESSAO 3.000 LBS, DN 1"</t>
  </si>
  <si>
    <t>CURVA 90 GRAUS EM ACO CARBONO, RAIO CURTO, SOLDAVEL, PRESSAO 3.000 LBS, DN 2 1/2"</t>
  </si>
  <si>
    <t>CURVA 90 GRAUS EM ACO CARBONO, RAIO CURTO, SOLDAVEL, PRESSAO 3.000 LBS, DN 2"</t>
  </si>
  <si>
    <t>CURVA 90 GRAUS EM ACO CARBONO, RAIO CURTO, SOLDAVEL, PRESSAO 3.000 LBS, DN 3/4"</t>
  </si>
  <si>
    <t>CURVA 90 GRAUS EM ACO CARBONO, RAIO CURTO, SOLDAVEL, PRESSAO 3.000 LBS, DN 3"</t>
  </si>
  <si>
    <t>CURVA 90 GRAUS RANHURADA EM FERRO FUNDIDO, DN 50 MM (2")</t>
  </si>
  <si>
    <t>CURVA 90 GRAUS RANHURADA EM FERRO FUNDIDO, DN 65 MM (2 1/2")</t>
  </si>
  <si>
    <t>CURVA 90 GRAUS RANHURADA EM FERRO FUNDIDO, DN 80 MM (3")</t>
  </si>
  <si>
    <t>CURVA 90 GRAUS, CURTA, DE PVC RIGIDO ROSCAVEL, DE 1/2", PARA ELETRODUTO</t>
  </si>
  <si>
    <t>CURVA 90 GRAUS, CURTA, DE PVC RIGIDO ROSCAVEL, DE 1", PARA ELETRODUTO</t>
  </si>
  <si>
    <t>CURVA 90 GRAUS, CURTA, DE PVC RIGIDO ROSCAVEL, DE 3/4", PARA ELETRODUTO</t>
  </si>
  <si>
    <t>CURVA 90 GRAUS, LONGA, DE PVC RIGIDO ROSCAVEL, DE 1 1/2", PARA ELETRODUTO</t>
  </si>
  <si>
    <t>CURVA 90 GRAUS, LONGA, DE PVC RIGIDO ROSCAVEL, DE 1 1/4", PARA ELETRODUTO</t>
  </si>
  <si>
    <t>CURVA 90 GRAUS, LONGA, DE PVC RIGIDO ROSCAVEL, DE 1/2", PARA ELETRODUTO</t>
  </si>
  <si>
    <t>CURVA 90 GRAUS, LONGA, DE PVC RIGIDO ROSCAVEL, DE 1", PARA ELETRODUTO</t>
  </si>
  <si>
    <t>CURVA 90 GRAUS, LONGA, DE PVC RIGIDO ROSCAVEL, DE 2 1/2", PARA ELETRODUTO</t>
  </si>
  <si>
    <t>CURVA 90 GRAUS, LONGA, DE PVC RIGIDO ROSCAVEL, DE 2", PARA ELETRODUTO</t>
  </si>
  <si>
    <t>CURVA 90 GRAUS, LONGA, DE PVC RIGIDO ROSCAVEL, DE 3/4", PARA ELETRODUTO</t>
  </si>
  <si>
    <t>CURVA 90 GRAUS, LONGA, DE PVC RIGIDO ROSCAVEL, DE 3", PARA ELETRODUTO</t>
  </si>
  <si>
    <t>CURVA 90 GRAUS, LONGA, DE PVC RIGIDO ROSCAVEL, DE 4", PARA ELETRODUTO</t>
  </si>
  <si>
    <t>CURVA 90 GRAUS, PARA ELETRODUTO, EM ACO GALVANIZADO ELETROLITICO, DIAMETRO DE 100 MM (4")</t>
  </si>
  <si>
    <t>CURVA 90 GRAUS, PARA ELETRODUTO, EM ACO GALVANIZADO ELETROLITICO, DIAMETRO DE 15 MM (1/2")</t>
  </si>
  <si>
    <t>CURVA 90 GRAUS, PARA ELETRODUTO, EM ACO GALVANIZADO ELETROLITICO, DIAMETRO DE 20 MM (3/4")</t>
  </si>
  <si>
    <t>CURVA 90 GRAUS, PARA ELETRODUTO, EM ACO GALVANIZADO ELETROLITICO, DIAMETRO DE 25 MM (1")</t>
  </si>
  <si>
    <t>CURVA 90 GRAUS, PARA ELETRODUTO, EM ACO GALVANIZADO ELETROLITICO, DIAMETRO DE 32 MM (1 1/4")</t>
  </si>
  <si>
    <t>CURVA 90 GRAUS, PARA ELETRODUTO, EM ACO GALVANIZADO ELETROLITICO, DIAMETRO DE 40 MM (1 1/2")</t>
  </si>
  <si>
    <t>CURVA 90 GRAUS, PARA ELETRODUTO, EM ACO GALVANIZADO ELETROLITICO, DIAMETRO DE 50 MM (2")</t>
  </si>
  <si>
    <t>CURVA 90 GRAUS, PARA ELETRODUTO, EM ACO GALVANIZADO ELETROLITICO, DIAMETRO DE 65 MM (2 1/2")</t>
  </si>
  <si>
    <t>CURVA 90 GRAUS, PARA ELETRODUTO, EM ACO GALVANIZADO ELETROLITICO, DIAMETRO DE 80 MM (3")</t>
  </si>
  <si>
    <t>DENTE PARA  FRESADORA</t>
  </si>
  <si>
    <t>DESEMPENADEIRA DE ACO DENTADA 12 X *25* CM, DENTES 8 X 8 MM, CABO FECHADO DE MADEIRA</t>
  </si>
  <si>
    <t>DESEMPENADEIRA DE ACO LISA 12 X *25* CM COM CABO FECHADO DE MADEIRA</t>
  </si>
  <si>
    <t>DESEMPENADEIRA PLASTICA LISA *14 X 27* CM</t>
  </si>
  <si>
    <t>DESENHISTA COPISTA (HORISTA)</t>
  </si>
  <si>
    <t>DESENHISTA COPISTA (MENSALISTA)</t>
  </si>
  <si>
    <t>DESENHISTA DETALHISTA (HORISTA)</t>
  </si>
  <si>
    <t>DESENHISTA DETALHISTA (MENSALISTA)</t>
  </si>
  <si>
    <t>DESENHISTA PROJETISTA (HORISTA)</t>
  </si>
  <si>
    <t>DESENHISTA PROJETISTA (MENSALISTA)</t>
  </si>
  <si>
    <t>DESENHISTA TECNICO AUXILIAR (HORISTA)</t>
  </si>
  <si>
    <t>DESENHISTA TECNICO AUXILIAR (MENSALISTA)</t>
  </si>
  <si>
    <t>DESINFETANTE PRONTO USO</t>
  </si>
  <si>
    <t>DESMOLDANTE PARA CONCRETO ESTAMPADO</t>
  </si>
  <si>
    <t>DESMOLDANTE PARA FORMAS METALICAS A BASE DE OLEO VEGETAL</t>
  </si>
  <si>
    <t>DESMOLDANTE PROTETOR PARA FORMAS DE MADEIRA, DE BASE OLEOSA EMULSIONADA EM AGUA</t>
  </si>
  <si>
    <t>DETERGENTE NEUTRO USO GERAL, CONCENTRADO</t>
  </si>
  <si>
    <t>DILUENTE AGUARRAS</t>
  </si>
  <si>
    <t>DILUENTE EPOXI</t>
  </si>
  <si>
    <t>DISCO DE BORRACHA PARA LIXADEIRA RIGIDO 7 " COM ARRUELA  CENTRAL</t>
  </si>
  <si>
    <t>DISCO DE CORTE DIAMANTADO SEGMENTADO DIAMETRO DE 180 MM PARA ESMERILHADEIRA  7 "</t>
  </si>
  <si>
    <t>DISCO DE CORTE DIAMANTADO SEGMENTADO PARA CONCRETO, DIAMETRO DE 110 MM, FURO DE 20 MM</t>
  </si>
  <si>
    <t>DISCO DE CORTE DIAMANTADO SEGMENTADO PARA CONCRETO, DIAMETRO DE 350 MM, FURO DE 1 " (14 X 1 ")</t>
  </si>
  <si>
    <t>DISCO DE CORTE PARA METAL COM DUAS TELAS 12 X 1/8 X 3/4 "  (300 X 3,2 X 19,05 MM)</t>
  </si>
  <si>
    <t>DISCO DE DESBASTE PARA METAL FERROSO EM GERAL, COM TRES TELAS,  9 X 1/4 X 7/8 " ( 228,6 X 6,4 X 22,2 MM)</t>
  </si>
  <si>
    <t>DISCO DE LIXA PARA METAL, DIAMETRO = 180 MM, GRAO  120</t>
  </si>
  <si>
    <t>DISJUNTOR  TERMOMAGNETICO TRIPOLAR 3 X 400 A / ICC - 25 KA</t>
  </si>
  <si>
    <t>DISJUNTOR TERMICO E MAGNETICO AJUSTAVEIS, TRIPOLAR DE 100 ATE 250A, CAPACIDADE DE INTERRUPCAO DE 35KA</t>
  </si>
  <si>
    <t>DISJUNTOR TERMICO E MAGNETICO AJUSTAVEIS, TRIPOLAR DE 300 ATE 400A, CAPACIDADE DE INTERRUPCAO DE 35KA</t>
  </si>
  <si>
    <t>DISJUNTOR TERMICO E MAGNETICO AJUSTAVEIS, TRIPOLAR DE 450 ATE 600A, CAPACIDADE DE INTERRUPCAO DE 35KA</t>
  </si>
  <si>
    <t>DISJUNTOR TERMOMAGNETICO TRIPOLAR 125A</t>
  </si>
  <si>
    <t>DISJUNTOR TERMOMAGNETICO TRIPOLAR 150 A / 600 V, TIPO FXD / ICC - 35 KA</t>
  </si>
  <si>
    <t>DISJUNTOR TERMOMAGNETICO TRIPOLAR 200 A / 600 V, TIPO FXD / ICC - 35 KA</t>
  </si>
  <si>
    <t>DISJUNTOR TERMOMAGNETICO TRIPOLAR 250 A / 600 V, TIPO FXD</t>
  </si>
  <si>
    <t>DISJUNTOR TERMOMAGNETICO TRIPOLAR 3  X 250 A/ICC - 25 KA</t>
  </si>
  <si>
    <t>DISJUNTOR TERMOMAGNETICO TRIPOLAR 3 X 350 A/ICC - 25 KA</t>
  </si>
  <si>
    <t>DISJUNTOR TERMOMAGNETICO TRIPOLAR 300 A / 600 V, TIPO JXD / ICC - 40 KA</t>
  </si>
  <si>
    <t>DISJUNTOR TERMOMAGNETICO TRIPOLAR 400 A / 600 V, TIPO JXD / ICC - 40 KA</t>
  </si>
  <si>
    <t>DISJUNTOR TERMOMAGNETICO TRIPOLAR 600 A / 600 V, TIPO LXD / ICC - 40 KA</t>
  </si>
  <si>
    <t>DISJUNTOR TERMOMAGNETICO TRIPOLAR 800 A / 600 V, TIPO LMXD</t>
  </si>
  <si>
    <t>DISJUNTOR TIPO DIN / IEC, MONOPOLAR DE 40  ATE 50A</t>
  </si>
  <si>
    <t>DISJUNTOR TIPO DIN/IEC, BIPOLAR DE 6 ATE 32A</t>
  </si>
  <si>
    <t>DISJUNTOR TIPO DIN/IEC, BIPOLAR 40 ATE 50A</t>
  </si>
  <si>
    <t>DISJUNTOR TIPO DIN/IEC, BIPOLAR 63 A</t>
  </si>
  <si>
    <t>DISJUNTOR TIPO DIN/IEC, MONOPOLAR DE 6  ATE  32A</t>
  </si>
  <si>
    <t>DISJUNTOR TIPO DIN/IEC, MONOPOLAR DE 63 A</t>
  </si>
  <si>
    <t>DISJUNTOR TIPO DIN/IEC, TRIPOLAR DE 10 ATE 50A</t>
  </si>
  <si>
    <t>DISJUNTOR TIPO DIN/IEC, TRIPOLAR 63 A</t>
  </si>
  <si>
    <t>DISJUNTOR TIPO NEMA, BIPOLAR 10  ATE  50 A, TENSAO MAXIMA 415 V</t>
  </si>
  <si>
    <t>DISJUNTOR TIPO NEMA, BIPOLAR 60 ATE 100A, TENSAO MAXIMA 415 V</t>
  </si>
  <si>
    <t>DISJUNTOR TIPO NEMA, MONOPOLAR DE 60 ATE 70A, TENSAO MAXIMA DE 240 V</t>
  </si>
  <si>
    <t>DISJUNTOR TIPO NEMA, MONOPOLAR 10 ATE 30A, TENSAO MAXIMA DE 240 V</t>
  </si>
  <si>
    <t>DISJUNTOR TIPO NEMA, MONOPOLAR 35  ATE  50 A, TENSAO MAXIMA DE 240 V</t>
  </si>
  <si>
    <t>DISJUNTOR TIPO NEMA, TRIPOLAR 10  ATE  50A, TENSAO MAXIMA DE 415 V</t>
  </si>
  <si>
    <t>DISJUNTOR TIPO NEMA, TRIPOLAR 60 ATE 100 A, TENSAO MAXIMA DE 415 V</t>
  </si>
  <si>
    <t>DISPOSITIVO DPS CLASSE II, 1 POLO, TENSAO MAXIMA DE 175 V, CORRENTE MAXIMA DE *20* KA (TIPO AC)</t>
  </si>
  <si>
    <t>DISPOSITIVO DPS CLASSE II, 1 POLO, TENSAO MAXIMA DE 175 V, CORRENTE MAXIMA DE *30* KA (TIPO AC)</t>
  </si>
  <si>
    <t>DISPOSITIVO DPS CLASSE II, 1 POLO, TENSAO MAXIMA DE 175 V, CORRENTE MAXIMA DE *45* KA (TIPO AC)</t>
  </si>
  <si>
    <t>DISPOSITIVO DPS CLASSE II, 1 POLO, TENSAO MAXIMA DE 175 V, CORRENTE MAXIMA DE *90* KA (TIPO AC)</t>
  </si>
  <si>
    <t>DISPOSITIVO DPS CLASSE II, 1 POLO, TENSAO MAXIMA DE 275 V, CORRENTE MAXIMA DE *20* KA (TIPO AC)</t>
  </si>
  <si>
    <t>DISPOSITIVO DPS CLASSE II, 1 POLO, TENSAO MAXIMA DE 275 V, CORRENTE MAXIMA DE *30* KA (TIPO AC)</t>
  </si>
  <si>
    <t>DISPOSITIVO DPS CLASSE II, 1 POLO, TENSAO MAXIMA DE 275 V, CORRENTE MAXIMA DE *45* KA (TIPO AC)</t>
  </si>
  <si>
    <t>DISPOSITIVO DPS CLASSE II, 1 POLO, TENSAO MAXIMA DE 275 V, CORRENTE MAXIMA DE *90* KA (TIPO AC)</t>
  </si>
  <si>
    <t>DISPOSITIVO DPS CLASSE II, 1 POLO, TENSAO MAXIMA DE 385 V, CORRENTE MAXIMA DE *20* KA (TIPO AC)</t>
  </si>
  <si>
    <t>DISPOSITIVO DPS CLASSE II, 1 POLO, TENSAO MAXIMA DE 385 V, CORRENTE MAXIMA DE *30* KA (TIPO AC)</t>
  </si>
  <si>
    <t>DISPOSITIVO DPS CLASSE II, 1 POLO, TENSAO MAXIMA DE 385 V, CORRENTE MAXIMA DE *45* KA (TIPO AC)</t>
  </si>
  <si>
    <t>DISPOSITIVO DPS CLASSE II, 1 POLO, TENSAO MAXIMA DE 385 V, CORRENTE MAXIMA DE *90* KA (TIPO AC)</t>
  </si>
  <si>
    <t>DISPOSITIVO DPS CLASSE II, 1 POLO, TENSAO MAXIMA DE 460 V, CORRENTE MAXIMA DE *20* KA (TIPO AC)</t>
  </si>
  <si>
    <t>DISPOSITIVO DPS CLASSE II, 1 POLO, TENSAO MAXIMA DE 460 V, CORRENTE MAXIMA DE *30* KA (TIPO AC)</t>
  </si>
  <si>
    <t>DISPOSITIVO DPS CLASSE II, 1 POLO, TENSAO MAXIMA DE 460 V, CORRENTE MAXIMA DE *45* KA (TIPO AC)</t>
  </si>
  <si>
    <t>DISPOSITIVO DPS CLASSE II, 1 POLO, TENSAO MAXIMA DE 460 V, CORRENTE MAXIMA DE *90* KA (TIPO AC)</t>
  </si>
  <si>
    <t>DISPOSITIVO DR, 2 POLOS, SENSIBILIDADE DE 30 MA, CORRENTE DE 100 A, TIPO AC</t>
  </si>
  <si>
    <t>DISPOSITIVO DR, 2 POLOS, SENSIBILIDADE DE 30 MA, CORRENTE DE 25 A, TIPO AC</t>
  </si>
  <si>
    <t>DISPOSITIVO DR, 2 POLOS, SENSIBILIDADE DE 30 MA, CORRENTE DE 40 A, TIPO AC</t>
  </si>
  <si>
    <t>DISPOSITIVO DR, 2 POLOS, SENSIBILIDADE DE 30 MA, CORRENTE DE 63 A, TIPO AC</t>
  </si>
  <si>
    <t>DISPOSITIVO DR, 2 POLOS, SENSIBILIDADE DE 30 MA, CORRENTE DE 80 A, TIPO AC</t>
  </si>
  <si>
    <t>DISPOSITIVO DR, 2 POLOS, SENSIBILIDADE DE 300 MA, CORRENTE DE 25 A, TIPO AC</t>
  </si>
  <si>
    <t>DISPOSITIVO DR, 2 POLOS, SENSIBILIDADE DE 300 MA, CORRENTE DE 40 A, TIPO AC</t>
  </si>
  <si>
    <t>DISPOSITIVO DR, 2 POLOS, SENSIBILIDADE DE 300 MA, CORRENTE DE 63 A, TIPO AC</t>
  </si>
  <si>
    <t>DISPOSITIVO DR, 2 POLOS, SENSIBILIDADE DE 300 MA, CORRENTE DE 80 A, TIPO  AC</t>
  </si>
  <si>
    <t>DISPOSITIVO DR, 4 POLOS, SENSIBILIDADE DE 30 MA, CORRENTE DE 100 A, TIPO AC</t>
  </si>
  <si>
    <t>DISPOSITIVO DR, 4 POLOS, SENSIBILIDADE DE 30 MA, CORRENTE DE 25 A, TIPO AC</t>
  </si>
  <si>
    <t>DISPOSITIVO DR, 4 POLOS, SENSIBILIDADE DE 30 MA, CORRENTE DE 40 A, TIPO AC</t>
  </si>
  <si>
    <t>DISPOSITIVO DR, 4 POLOS, SENSIBILIDADE DE 30 MA, CORRENTE DE 63 A, TIPO AC</t>
  </si>
  <si>
    <t>DISPOSITIVO DR, 4 POLOS, SENSIBILIDADE DE 30 MA, CORRENTE DE 80 A, TIPO AC</t>
  </si>
  <si>
    <t>DISPOSITIVO DR, 4 POLOS, SENSIBILIDADE DE 300 MA, CORRENTE DE 100 A, TIPO AC</t>
  </si>
  <si>
    <t>DISPOSITIVO DR, 4 POLOS, SENSIBILIDADE DE 300 MA, CORRENTE DE 25 A, TIPO AC</t>
  </si>
  <si>
    <t>DISPOSITIVO DR, 4 POLOS, SENSIBILIDADE DE 300 MA, CORRENTE DE 40 A, TIPO AC</t>
  </si>
  <si>
    <t>DISPOSITIVO DR, 4 POLOS, SENSIBILIDADE DE 300 MA, CORRENTE DE 63 A, TIPO AC</t>
  </si>
  <si>
    <t>DISPOSITIVO DR, 4 POLOS, SENSIBILIDADE DE 300 MA, CORRENTE DE 80 A, TIPO AC</t>
  </si>
  <si>
    <t>DISTRIBUIDOR DE AGREGADOS AUTOPROPELIDO, CAP 3 M3, A DIESEL, 6 CC, 176 CV</t>
  </si>
  <si>
    <t>DISTRIBUIDOR DE AGREGADOS REBOCAVEL, CAPACIDADE 1,9 M3, LARGURA DE TRABALHO 3,66 M</t>
  </si>
  <si>
    <t>DISTRIBUIDOR METALICO, COM ROSCA, 2 SAIDAS, DN 1" X 1/2", PARA CONEXAO COM ANEL DESLIZANTE EM TUBO PEX PARA INST. AGUA QUENTE/FRIA</t>
  </si>
  <si>
    <t>DISTRIBUIDOR METALICO, COM ROSCA, 2 SAIDAS, DN 3/4" X 1/2", PARA CONEXAO COM ANEL DESLIZANTE EM TUBO PEX PARA INST. AGUA QUENTE/FRIA</t>
  </si>
  <si>
    <t>DISTRIBUIDOR METALICO, COM ROSCA, 3 SAIDAS, DN 1" X 1/2", PARA CONEXAO COM ANEL DESLIZANTE EM TUBO PEX PARA INST. AGUA QUENTE/FRIA</t>
  </si>
  <si>
    <t>DISTRIBUIDOR METALICO, COM ROSCA, 3 SAIDAS, DN 3/4" X 1/2", PARA CONEXAO COM ANEL DESLIZANTE EM TUBO PEX PARA INST. AGUA QUENTE/FRIA</t>
  </si>
  <si>
    <t>DISTRIBUIDOR, PLASTICO, 2 SAIDAS, DN 32 X 16 MM, PARA CONEXAO COM CRIMPAGEM, EM TUBO PEX PARA INST. AGUA QUENTE/FRIA</t>
  </si>
  <si>
    <t>DISTRIBUIDOR, PLASTICO, 2 SAIDAS, DN 32 X 25 MM, PARA CONEXAO COM CRIMPAGEM, EM TUBO PEX PARA INST. AGUA QUENTE/FRIA</t>
  </si>
  <si>
    <t>DISTRIBUIDOR, PLASTICO, 3 SAIDAS, DN 32 X 16 MM, PARA CONEXAO COM CRIMPAGEM, EM TUBO PEX PARA INST. AGUA QUENTE/FRIA</t>
  </si>
  <si>
    <t>DISTRIBUIDOR, PLASTICO, 3 SAIDAS, DN 32 X 25 MM, PARA CONEXAO COM CRIMPAGEM, EM TUBO PEX PARA INST. AGUA QUENTE/FRIA</t>
  </si>
  <si>
    <t>DIVISORIA EM GRANITO, COM DUAS FACES POLIDAS, TIPO ANDORINHA/ QUARTZ/ CASTELO/ CORUMBA OU OUTROS EQUIVALENTES DA REGIAO, E=  *3,0*  CM</t>
  </si>
  <si>
    <t>DIVISORIA EM MARMORE, COM DUAS FACES POLIDAS, BRANCO COMUM, E=  *3,0* CM</t>
  </si>
  <si>
    <t>DIVISORIA, PLACA  PRE-MOLDADA EM GRANILITE, MARMORITE OU GRANITINA,  E = *3 CM</t>
  </si>
  <si>
    <t>DOBRADEIRA ELETROMECANICA DE VERGALHAO, PARA ACO DE DIAMETRO ATE 1 1/2 "Â, MOTOR ELETRICO TRIFASICO, POTENCIA DE 3 HP ATE 5 HP</t>
  </si>
  <si>
    <t>DOBRADICA EM ACO/FERRO, 3 1/2" X  3", E= 1,9  A 2 MM, COM ANEL,  CROMADO OU ZINCADO, TAMPA BOLA, COM PARAFUSOS</t>
  </si>
  <si>
    <t>DOBRADICA EM ACO/FERRO, 3" X 2 1/2", E= 1,2 A 1,8 MM, SEM ANEL,  CROMADO OU ZINCADO, TAMPA CHATA, COM PARAFUSOS</t>
  </si>
  <si>
    <t>DOBRADICA EM ACO/FERRO, 3" X 2 1/2", E= 1,2 A 1,8 MM, SEM ANEL, CROMADO OU ZINCADO, TAMPA BOLA, COM PARAFUSOS</t>
  </si>
  <si>
    <t>DOBRADICA EM ACO/FERRO, 3" X 2 1/2", E= 1,9 A 2 MM, SEM ANEL,  CROMADO OU ZINCADO, TAMPA BOLA, COM PARAFUSOS</t>
  </si>
  <si>
    <t>DOBRADICA EM LATAO, 3 " X 2 1/2 ", E= 1,9 A 2 MM, COM ANEL, CROMADO, TAMPA BOLA, COM PARAFUSOS</t>
  </si>
  <si>
    <t>DOBRADICA TIPO VAI-E-VEM EM ACO/FERRO, TAMANHO 3'', GALVANIZADO, COM PARAFUSOS</t>
  </si>
  <si>
    <t>DOMOS INDIVIDUAL EM ACRILICO BRANCO *95 X 95* CM, SEM INSTALACAO</t>
  </si>
  <si>
    <t>DOSADOR DE AREIA, CAPACIDADE DE *26* LITROS</t>
  </si>
  <si>
    <t>DUCHA / CHUVEIRO METALICO, DE PAREDE, ARTICULAVEL, COM BRACO/CANO, SEM DESVIADOR</t>
  </si>
  <si>
    <t>DUCHA / CHUVEIRO METALICO, DE PAREDE, ARTICULAVEL, COM DESVIADOR E DUCHA MANUAL</t>
  </si>
  <si>
    <t>DUCHA / CHUVEIRO PLASTICO SIMPLES, 5 '', BRANCO, PARA ACOPLAR EM HASTE 1/2 ", AGUA FRIA</t>
  </si>
  <si>
    <t>DUCHA HIGIENICA PLASTICA COM REGISTRO METALICO 1/2 "</t>
  </si>
  <si>
    <t>DUMPER COM CAPACIDADE DE CARGA DE 1700 KG, PARTIDA ELETRICA, MOTOR DIESEL COM POTENCIA DE 16 CV</t>
  </si>
  <si>
    <t>ELEMENTO VAZADO CERAMICO DIAGONAL (TIPO FLOR/QUADRADO/XIS) 25 X 18 X 7 CM</t>
  </si>
  <si>
    <t>ELEMENTO VAZADO CERAMICO QUADRADO (TIPO RETO OU REDONDO), *7 A 9 X 20 X 20* CM (L X A X C)</t>
  </si>
  <si>
    <t>ELEMENTO VAZADO DE CONCRETO, QUADRICULADO, 1 FURO *10 X 10 X 10* CM</t>
  </si>
  <si>
    <t>ELEMENTO VAZADO DE CONCRETO, QUADRICULADO, 1 FURO *20 X 10 X 7* CM</t>
  </si>
  <si>
    <t>ELEMENTO VAZADO DE CONCRETO, QUADRICULADO, 1 FURO *20 X 20 X 6,5* CM</t>
  </si>
  <si>
    <t>ELEMENTO VAZADO DE CONCRETO, QUADRICULADO, 16 FUROS *29 X 29 X 6* CM</t>
  </si>
  <si>
    <t>ELEMENTO VAZADO DE CONCRETO, QUADRICULADO, 16 FUROS *33 X 33 X 10* CM</t>
  </si>
  <si>
    <t>ELEMENTO VAZADO DE CONCRETO, QUADRICULADO, 16 FUROS *40 X 40 X 7* CM</t>
  </si>
  <si>
    <t>ELEMENTO VAZADO DE CONCRETO, QUADRICULADO, 16 FUROS *50 X 50 X 7* CM</t>
  </si>
  <si>
    <t>ELEMENTO VAZADO DE CONCRETO, QUADRICULADO, 25 FUROS *50 X 50 X 5* CM</t>
  </si>
  <si>
    <t>ELEMENTO VAZADO DE CONCRETO, VENEZIANA *39 X 22 X 15* CM</t>
  </si>
  <si>
    <t>ELEMENTO VAZADO DE CONCRETO, VENEZIANA *39 X 29 X 10* CM</t>
  </si>
  <si>
    <t>ELEMENTO VAZADO DE CONCRETO, VENEZIANA *40 X 10 X 10* CM</t>
  </si>
  <si>
    <t>ELETRICISTA (HORISTA)</t>
  </si>
  <si>
    <t>ELETRICISTA (MENSALISTA)</t>
  </si>
  <si>
    <t>ELETRICISTA DE MANUTENCAO INDUSTRIAL (HORISTA)</t>
  </si>
  <si>
    <t>ELETRICISTA DE MANUTENCAO INDUSTRIAL (MENSALISTA)</t>
  </si>
  <si>
    <t>ELETRODO REVESTIDO AWS - E-6010, DIAMETRO IGUAL A 4,00 MM</t>
  </si>
  <si>
    <t>ELETRODO REVESTIDO AWS - E6013, DIAMETRO IGUAL A 2,50 MM</t>
  </si>
  <si>
    <t>ELETRODO REVESTIDO AWS - E6013, DIAMETRO IGUAL A 4,00 MM</t>
  </si>
  <si>
    <t>ELETRODO REVESTIDO AWS - E7018, DIAMETRO IGUAL A 4,00 MM</t>
  </si>
  <si>
    <t>ELETRODUTO DE PVC RIGIDO ROSCAVEL DE 1 ", SEM LUVA</t>
  </si>
  <si>
    <t>ELETRODUTO DE PVC RIGIDO ROSCAVEL DE 1 1/2 ", SEM LUVA</t>
  </si>
  <si>
    <t>ELETRODUTO DE PVC RIGIDO ROSCAVEL DE 1 1/4 ", SEM LUVA</t>
  </si>
  <si>
    <t>ELETRODUTO DE PVC RIGIDO ROSCAVEL DE 1/2 ", SEM LUVA</t>
  </si>
  <si>
    <t>ELETRODUTO DE PVC RIGIDO ROSCAVEL DE 2 ", SEM LUVA</t>
  </si>
  <si>
    <t>ELETRODUTO DE PVC RIGIDO ROSCAVEL DE 2 1/2 ", SEM LUVA</t>
  </si>
  <si>
    <t>ELETRODUTO DE PVC RIGIDO ROSCAVEL DE 3 ", SEM LUVA</t>
  </si>
  <si>
    <t>ELETRODUTO DE PVC RIGIDO ROSCAVEL DE 3/4 ", SEM LUVA</t>
  </si>
  <si>
    <t>ELETRODUTO DE PVC RIGIDO ROSCAVEL DE 4 ", SEM LUVA</t>
  </si>
  <si>
    <t>ELETRODUTO DE PVC RIGIDO SOLDAVEL, CLASSE B, DE 20 MM</t>
  </si>
  <si>
    <t>ELETRODUTO DE PVC RIGIDO SOLDAVEL, CLASSE B, DE 25 MM</t>
  </si>
  <si>
    <t>ELETRODUTO DE PVC RIGIDO SOLDAVEL, CLASSE B, DE 32 MM</t>
  </si>
  <si>
    <t>ELETRODUTO DE PVC RIGIDO SOLDAVEL, CLASSE B, DE 40 MM</t>
  </si>
  <si>
    <t>ELETRODUTO DE PVC RIGIDO SOLDAVEL, CLASSE B, DE 50 MM</t>
  </si>
  <si>
    <t>ELETRODUTO DE PVC RIGIDO SOLDAVEL, CLASSE B, DE 60 MM</t>
  </si>
  <si>
    <t>ELETRODUTO EM ACO GALVANIZADO ELETROLITICO, LEVE, DIAMETRO 1", PAREDE DE 0,90 MM</t>
  </si>
  <si>
    <t>ELETRODUTO EM ACO GALVANIZADO ELETROLITICO, LEVE, DIAMETRO 3/4", PAREDE DE 0,90 MM</t>
  </si>
  <si>
    <t>ELETRODUTO EM ACO GALVANIZADO ELETROLITICO, SEMI-PESADO, DIAMETRO 1 1/2", PAREDE DE 1,20 MM</t>
  </si>
  <si>
    <t>ELETRODUTO EM ACO GALVANIZADO ELETROLITICO, SEMI-PESADO, DIAMETRO 1 1/4", PAREDE DE 1,20 MM</t>
  </si>
  <si>
    <t>ELETRODUTO FLEXIVEL PLANO EM PEAD, COR PRETA E LARANJA,  DIAMETRO 32 MM</t>
  </si>
  <si>
    <t>ELETRODUTO FLEXIVEL PLANO EM PEAD, COR PRETA E LARANJA,  DIAMETRO 40 MM</t>
  </si>
  <si>
    <t>ELETRODUTO FLEXIVEL PLANO EM PEAD, COR PRETA E LARANJA, DIAMETRO 25 MM</t>
  </si>
  <si>
    <t>ELETRODUTO FLEXIVEL, EM ACO GALVANIZADO, REVESTIDO EXTERNAMENTE COM PVC PRETO, DIAMETRO EXTERNO DE 25 MM (3/4"), TIPO SEALTUBO</t>
  </si>
  <si>
    <t>ELETRODUTO FLEXIVEL, EM ACO GALVANIZADO, REVESTIDO EXTERNAMENTE COM PVC PRETO, DIAMETRO EXTERNO DE 32 MM (1"), TIPO SEALTUBO</t>
  </si>
  <si>
    <t>ELETRODUTO FLEXIVEL, EM ACO GALVANIZADO, REVESTIDO EXTERNAMENTE COM PVC PRETO, DIAMETRO EXTERNO DE 40 MM (1 1/4"), TIPO SEALTUBO</t>
  </si>
  <si>
    <t>ELETRODUTO FLEXIVEL, EM ACO GALVANIZADO, REVESTIDO EXTERNAMENTE COM PVC PRETO, DIAMETRO EXTERNO DE 50 MM( 1 1/2"), TIPO SEALTUBO</t>
  </si>
  <si>
    <t>ELETRODUTO FLEXIVEL, EM ACO GALVANIZADO, REVESTIDO EXTERNAMENTE COM PVC PRETO, DIAMETRO EXTERNO DE 60 MM (2"), TIPO SEALTUBO</t>
  </si>
  <si>
    <t>ELETRODUTO FLEXIVEL, EM ACO GALVANIZADO, REVESTIDO EXTERNAMENTE COM PVC PRETO, DIAMETRO EXTERNO DE 75 MM (2 1/2"), TIPO SEALTUBO</t>
  </si>
  <si>
    <t>ELETRODUTO FLEXIVEL, EM ACO, TIPO CONDUITE, DIAMETRO DE 1 1/2"</t>
  </si>
  <si>
    <t>ELETRODUTO FLEXIVEL, EM ACO, TIPO CONDUITE, DIAMETRO DE 1 1/4"</t>
  </si>
  <si>
    <t>ELETRODUTO FLEXIVEL, EM ACO, TIPO CONDUITE, DIAMETRO DE 1/2"</t>
  </si>
  <si>
    <t>ELETRODUTO FLEXIVEL, EM ACO, TIPO CONDUITE, DIAMETRO DE 1"</t>
  </si>
  <si>
    <t>ELETRODUTO FLEXIVEL, EM ACO, TIPO CONDUITE, DIAMETRO DE 2 1/2"</t>
  </si>
  <si>
    <t>ELETRODUTO FLEXIVEL, EM ACO, TIPO CONDUITE, DIAMETRO DE 2"</t>
  </si>
  <si>
    <t>ELETRODUTO FLEXIVEL, EM ACO, TIPO CONDUITE, DIAMETRO DE 3"</t>
  </si>
  <si>
    <t>ELETRODUTO METALICO FLEXIVEL REVESTIDO COM PVC PRETO, DIAMETRO EXTERNO DE 15 MM (3/8"), TIPO COPEX</t>
  </si>
  <si>
    <t>ELETRODUTO PVC FLEXIVEL CORRUGADO, COR AMARELA, DE 16 MM</t>
  </si>
  <si>
    <t>ELETRODUTO PVC FLEXIVEL CORRUGADO, COR AMARELA, DE 20 MM</t>
  </si>
  <si>
    <t>ELETRODUTO PVC FLEXIVEL CORRUGADO, COR AMARELA, DE 25 MM</t>
  </si>
  <si>
    <t>ELETRODUTO PVC FLEXIVEL CORRUGADO, COR AMARELA, DE 32 MM</t>
  </si>
  <si>
    <t>ELETRODUTO PVC FLEXIVEL CORRUGADO, REFORCADO, COR LARANJA, DE 20 MM, PARA LAJES E PISOS</t>
  </si>
  <si>
    <t>ELETRODUTO PVC FLEXIVEL CORRUGADO, REFORCADO, COR LARANJA, DE 25 MM, PARA LAJES E PISOS</t>
  </si>
  <si>
    <t>ELETRODUTO PVC FLEXIVEL CORRUGADO, REFORCADO, COR LARANJA, DE 32 MM, PARA LAJES E PISOS</t>
  </si>
  <si>
    <t>ELETRODUTO/CONDULETE DE PVC RIGIDO, LISO, COR CINZA, DE 1/2", PARA INSTALACOES APARENTES (NBR 5410)</t>
  </si>
  <si>
    <t>ELETRODUTO/CONDULETE DE PVC RIGIDO, LISO, COR CINZA, DE 1", PARA INSTALACOES APARENTES (NBR 5410)</t>
  </si>
  <si>
    <t>ELETRODUTO/CONDULETE DE PVC RIGIDO, LISO, COR CINZA, DE 3/4", PARA INSTALACOES APARENTES (NBR 5410)</t>
  </si>
  <si>
    <t>ELETRODUTO/DUTO PEAD FLEXIVEL PAREDE SIMPLES, CORRUGACAO HELICOIDAL, COR PRETA, SEM ROSCA, DE 1 1/2", PARA CABEAMENTO SUBTERRANEO (NBR 15715)</t>
  </si>
  <si>
    <t>ELETRODUTO/DUTO PEAD FLEXIVEL PAREDE SIMPLES, CORRUGACAO HELICOIDAL, COR PRETA, SEM ROSCA, DE 1 1/4", PARA CABEAMENTO SUBTERRANEO (NBR 15715)</t>
  </si>
  <si>
    <t>ELETRODUTO/DUTO PEAD FLEXIVEL PAREDE SIMPLES, CORRUGACAO HELICOIDAL, COR PRETA, SEM ROSCA, DE 2",  PARA CABEAMENTO SUBTERRANEO (NBR 15715)</t>
  </si>
  <si>
    <t>ELETRODUTO/DUTO PEAD FLEXIVEL PAREDE SIMPLES, CORRUGACAO HELICOIDAL, COR PRETA, SEM ROSCA, DE 3",  PARA CABEAMENTO SUBTERRANEO (NBR 15715)</t>
  </si>
  <si>
    <t>ELETRODUTO/DUTO PEAD FLEXIVEL PAREDE SIMPLES, CORRUGACAO HELICOIDAL, COR PRETA, SEM ROSCA, DE 4", PARA CABEAMENTO SUBTERRANEO (NBR 15715)</t>
  </si>
  <si>
    <t>ELETROTECNICO (HORISTA)</t>
  </si>
  <si>
    <t>ELETROTECNICO (MENSALISTA)</t>
  </si>
  <si>
    <t>ELEVADOR DE CARGA A CABO, CABINE SEMI FECHADA 2,0 X 1,5 X 2,0 M, CAPACIDADE DE CARGA 1000 KG, TORRE  2,38 X 2,21 X 15 M, GUINCHO DE EMBREAGEM, FREIO DE SEGURANCA, LIMITADOR DE VELOCIDADE E CANCELA</t>
  </si>
  <si>
    <t>ELEVADOR DE CREMALHEIRA CABINE FECHADA 1,5 X 2,5 X 2,35 M (UMA POR TORRE), CAPACIDADE DE CARGA 1200 KG (15 PESSOAS), TORRE  24 M (16 MODULOS), FREIO DE SEGURANCA, LIMITADOR DE CARGA</t>
  </si>
  <si>
    <t>EMENDA PARA CALHA PLUVIAL, PVC, DIAMETRO ENTRE 119 E 170 MM, PARA DRENAGEM PLUVIAL PREDIAL</t>
  </si>
  <si>
    <t>EMULSAO ASFALTICA ANIONICA</t>
  </si>
  <si>
    <t>EMULSAO EXPLOSIVA EM CARTUCHOS DE 1" X 12", DENSIDADE 1.15 G/CM3, INICIACAO ESPOLETA N. 8 / CORDEL</t>
  </si>
  <si>
    <t>EMULSAO EXPLOSIVA EM CARTUCHOS DE 1" X 24", DENSIDADE 1.15 G/CM3, INICIACAO ESPOLETA N. 8 / CORDEL</t>
  </si>
  <si>
    <t>EMULSAO EXPLOSIVA EM CARTUCHOS DE 1" X 8", DENSIDADE 1.15 G/CM3, INICIACAO ESPOLETA N. 8 / CORDEL</t>
  </si>
  <si>
    <t>EMULSAO EXPLOSIVA EM CARTUCHOS DE 2 1/2" X 24", DENSIDADE 1.15 G/CM3, INICIACAO ESPOLETA N. 8 / CORDEL</t>
  </si>
  <si>
    <t>EMULSAO EXPLOSIVA EM CARTUCHOS DE 2 1/4" X 24", DENSIDADE 1.15 G/CM3, INICIACAO ESPOLETA N. 8 / CORDEL</t>
  </si>
  <si>
    <t>EMULSAO EXPLOSIVA EM CARTUCHOS DE 2" X 24", DENSIDADE 1.15 G/CM3, INICIACAO ESPOLETA N. 8 / CORDEL</t>
  </si>
  <si>
    <t>ENCANADOR OU BOMBEIRO HIDRAULICO (HORISTA)</t>
  </si>
  <si>
    <t>ENCANADOR OU BOMBEIRO HIDRAULICO (MENSALISTA)</t>
  </si>
  <si>
    <t>ENCARREGADO GERAL DE OBRAS (HORISTA)</t>
  </si>
  <si>
    <t>ENCARREGADO GERAL DE OBRAS (MENSALISTA)</t>
  </si>
  <si>
    <t>ENDURECEDOR MINERAL DE BASE CIMENTICIA PARA PISO DE CONCRETO</t>
  </si>
  <si>
    <t>ENERGIA ELETRICA ATE 2000 KWH INDUSTRIAL, SEM DEMANDA</t>
  </si>
  <si>
    <t>ENERGIA ELETRICA COMERCIAL, BAIXA TENSAO, RELATIVA AO CONSUMO DE ATE 100 KWH, INCLUINDO ICMS, PIS/PASEP E COFINS</t>
  </si>
  <si>
    <t>ENGATE / RABICHO FLEXIVEL INOX 1/2 " X 30 CM</t>
  </si>
  <si>
    <t>ENGATE / RABICHO FLEXIVEL INOX 1/2 " X 40 CM</t>
  </si>
  <si>
    <t>ENGATE/RABICHO FLEXIVEL PLASTICO (PVC OU ABS) BRANCO 1/2 " X 30 CM</t>
  </si>
  <si>
    <t>ENGATE/RABICHO FLEXIVEL PLASTICO (PVC OU ABS) BRANCO 1/2 " X 40 CM</t>
  </si>
  <si>
    <t>ENGENHEIRO CIVIL DE OBRA JUNIOR</t>
  </si>
  <si>
    <t>ENGENHEIRO CIVIL DE OBRA JUNIOR (MENSALISTA)</t>
  </si>
  <si>
    <t>ENGENHEIRO CIVIL DE OBRA PLENO</t>
  </si>
  <si>
    <t>ENGENHEIRO CIVIL DE OBRA PLENO (MENSALISTA)</t>
  </si>
  <si>
    <t>ENGENHEIRO CIVIL DE OBRA SENIOR</t>
  </si>
  <si>
    <t>ENGENHEIRO CIVIL DE OBRA SENIOR (MENSALISTA)</t>
  </si>
  <si>
    <t>ENGENHEIRO CIVIL JUNIOR</t>
  </si>
  <si>
    <t>ENGENHEIRO CIVIL JUNIOR (MENSALISTA)</t>
  </si>
  <si>
    <t>ENGENHEIRO CIVIL PLENO</t>
  </si>
  <si>
    <t>ENGENHEIRO CIVIL PLENO (MENSALISTA)</t>
  </si>
  <si>
    <t>ENGENHEIRO CIVIL SENIOR</t>
  </si>
  <si>
    <t>ENGENHEIRO CIVIL SENIOR (MENSALISTA)</t>
  </si>
  <si>
    <t>ENGENHEIRO ELETRICISTA</t>
  </si>
  <si>
    <t>ENGENHEIRO ELETRICISTA (MENSALISTA)</t>
  </si>
  <si>
    <t>ENGENHEIRO SANITARISTA</t>
  </si>
  <si>
    <t>ENGENHEIRO SANITARISTA (MENSALISTA)</t>
  </si>
  <si>
    <t>ENXADA ESTREITA *25 X 23* CM COM CABO</t>
  </si>
  <si>
    <t>EPI - FAMILIA ALMOXARIFE - HORISTA (ENCARGOS COMPLEMENTARES - COLETADO CAIXA)</t>
  </si>
  <si>
    <t>EPI - FAMILIA ALMOXARIFE - MENSALISTA (ENCARGOS COMPLEMENTARES - COLETADO CAIXA)</t>
  </si>
  <si>
    <t>EPI - FAMILIA CARPINTEIRO DE FORMAS - HORISTA (ENCARGOS COMPLEMENTARES - COLETADO CAIXA)</t>
  </si>
  <si>
    <t>EPI - FAMILIA CARPINTEIRO DE FORMAS - MENSALISTA (ENCARGOS COMPLEMENTARES - COLETADO CAIXA)</t>
  </si>
  <si>
    <t>EPI - FAMILIA ELETRICISTA - HORISTA (ENCARGOS COMPLEMENTARES - COLETADO CAIXA)</t>
  </si>
  <si>
    <t>EPI - FAMILIA ELETRICISTA - MENSALISTA (ENCARGOS COMPLEMENTARES - COLETADO CAIXA)</t>
  </si>
  <si>
    <t>EPI - FAMILIA ENCANADOR - HORISTA (ENCARGOS COMPLEMENTARES - COLETADO CAIXA)</t>
  </si>
  <si>
    <t>EPI - FAMILIA ENCANADOR - MENSALISTA (ENCARGOS COMPLEMENTARES - COLETADO CAIXA)</t>
  </si>
  <si>
    <t>EPI - FAMILIA ENCARREGADO GERAL - HORISTA (ENCARGOS COMPLEMENTARES - COLETADO CAIXA)</t>
  </si>
  <si>
    <t>EPI - FAMILIA ENCARREGADO GERAL - MENSALISTA (ENCARGOS COMPLEMENTARES - COLETADO CAIXA)</t>
  </si>
  <si>
    <t>EPI - FAMILIA ENGENHEIRO CIVIL - HORISTA (ENCARGOS COMPLEMENTARES - COLETADO CAIXA)</t>
  </si>
  <si>
    <t>EPI - FAMILIA ENGENHEIRO CIVIL - MENSALISTA (ENCARGOS COMPLEMENTARES - COLETADO CAIXA)</t>
  </si>
  <si>
    <t>EPI - FAMILIA OPERADOR ESCAVADEIRA - HORISTA (ENCARGOS COMPLEMENTARES - COLETADO CAIXA)</t>
  </si>
  <si>
    <t>EPI - FAMILIA OPERADOR ESCAVADEIRA - MENSALISTA (ENCARGOS COMPLEMENTARES - COLETADO CAIXA)</t>
  </si>
  <si>
    <t>EPI - FAMILIA PEDREIRO - HORISTA (ENCARGOS COMPLEMENTARES - COLETADO CAIXA)</t>
  </si>
  <si>
    <t>EPI - FAMILIA PEDREIRO - MENSALISTA (ENCARGOS COMPLEMENTARES - COLETADO CAIXA)</t>
  </si>
  <si>
    <t>EPI - FAMILIA PINTOR - HORISTA (ENCARGOS COMPLEMENTARES - COLETADO CAIXA)</t>
  </si>
  <si>
    <t>EPI - FAMILIA PINTOR - MENSALISTA (ENCARGOS COMPLEMENTARES - COLETADO CAIXA)</t>
  </si>
  <si>
    <t>EPI - FAMILIA SERVENTE - HORISTA (ENCARGOS COMPLEMENTARES - COLETADO CAIXA)</t>
  </si>
  <si>
    <t>EPI - FAMILIA SERVENTE - MENSALISTA (ENCARGOS COMPLEMENTARES - COLETADO CAIXA)</t>
  </si>
  <si>
    <t>EPI - FAMILIA SOLDADOR - HORISTA (ENCARGOS COMPLEMENTARES - COLETADO CAIXA)</t>
  </si>
  <si>
    <t>EPI - FAMILIA SOLDADOR - MENSALISTA (ENCARGOS COMPLEMENTARES - COLETADO CAIXA)</t>
  </si>
  <si>
    <t>EPI - FAMILIA TOPOGRAFO - HORISTA (ENCARGOS COMPLEMENTARES - COLETADO CAIXA)</t>
  </si>
  <si>
    <t>EPI - FAMILIA TOPOGRAFO - MENSALISTA (ENCARGOS COMPLEMENTARES - COLETADO CAIXA)</t>
  </si>
  <si>
    <t>EQUIPAMENTO DE LIMPEZA COMBINADO (VACUO/ALTA PRESSAO) 95% VACUO, TANQUE 7000 L, BOMBA 140 KGF/CM2 66 L/MIN COM MOTOR INDEPENDENTE A DIESEL DE 60 CV (INCLUI MONTAGEM, NAO INCLUI CAMINHAO)</t>
  </si>
  <si>
    <t>EQUIPAMENTO PARA DEMARCACAO DE FAIXAS DE TRAFEGO A FRIO, A SER MONTADO SOBRE CAMINHAO DE PBT MINIMO DE 9 T E DISTANCIA MINIMA ENTRE EIXOS DE 4,3 M, CAPACIDADE PARA 800 L DE TINTA (INCLUI MONTAGEM, NAO INCLUI CAMINHAO)</t>
  </si>
  <si>
    <t>EQUIPAMENTO PARA DEMARCACAO DE FAIXAS DE TRAFEGO A QUENTE, A SER MONTADO SOBRE CAMINHAO DE PBT MINIMO DE 17 T E DISTANCIA MINIMA ENTRE EIXOS DE 5,2 M, CAPACIDADE PARA 1.000 KG DE MATERIAL TERMOPLASTICO (INCLUI MONTAGEM, NAO INCLUI CAMINHAO E NEM COMPRESSOR DE AR)</t>
  </si>
  <si>
    <t>ESCADA DUPLA DE ABRIR EM ALUMINIO, MODELO PINTOR, 8 DEGRAUS</t>
  </si>
  <si>
    <t>ESCADA EXTENSIVEL EM ALUMINIO COM 6,00 M ESTENDIDA</t>
  </si>
  <si>
    <t>ESCAVADEIRA HIDRAULICA SOBRE ESTEIRA, COM GARRA GIRATORIA DE MANDIBULAS, PESO OPERACIONAL ENTRE 22,00 E 25,50 TON, POTENCIA LIQUIDA ENTRE 150 E 160 HP</t>
  </si>
  <si>
    <t>ESCAVADEIRA HIDRAULICA SOBRE ESTEIRAS CACAMBA 0,40 A 1,20 M3, PESO OPERACIONAL 21,19 T, POTENCIA LIQUIDA 173 HP</t>
  </si>
  <si>
    <t>ESCAVADEIRA HIDRAULICA SOBRE ESTEIRAS COM CACAMBA DE 1,20 M3, PESO OPERACIONAL 21 T, POTENCIA BRUTA 155 HP</t>
  </si>
  <si>
    <t>ESCAVADEIRA HIDRAULICA SOBRE ESTEIRAS, CACAMBA  0,80 M3, PESO OPERACIONAL 17,8 T, POTENCIA LIQUIDA 110 HP</t>
  </si>
  <si>
    <t>ESCAVADEIRA HIDRAULICA SOBRE ESTEIRAS, CACAMBA 0,4 A 1,70 M3, PESO OPERACIONAL 23,2 T, POTENCIA BRUTA 183 HP</t>
  </si>
  <si>
    <t>ESCAVADEIRA HIDRAULICA SOBRE ESTEIRAS, CACAMBA 0,62M3, PESO OPERACIONAL 12,61T, POTENCIA LIQUIDA 95HP</t>
  </si>
  <si>
    <t>ESCAVADEIRA HIDRAULICA SOBRE ESTEIRAS, CACAMBA 0,80 A 1,30 M3, PESO OPERACIONAL 22,18 T, POTENCIA LIQUIDA 170 HP</t>
  </si>
  <si>
    <t>ESCAVADEIRA HIDRAULICA SOBRE ESTEIRAS, CACAMBA 0,80M3, PESO OPERACIONAL 17T, POTENCIA BRUTA 111HP</t>
  </si>
  <si>
    <t>ESCAVADEIRA HIDRAULICA SOBRE ESTEIRAS, CAPACIDADE DA CACAMBA ENTRE 1,20 E 1,50 M3, PESO OPERACIONAL ENTRE 20,00 E 22,00 TON, POTENCIA LIQUIDA ENTRE 150 E 155 HP, EQUIPADA COM CLAMSHELL</t>
  </si>
  <si>
    <t>ESCORA PRE-MOLDADA EM CONCRETO, *10 X 10* CM, H = 2,30M</t>
  </si>
  <si>
    <t>ESCOVA CIRCULAR EM ACO LATONADO, 6 X 1 " (DIAMETRO X ESPESSURA), FURO DE 1 1/4 ", FIO ONDULADO *0,30*  MM</t>
  </si>
  <si>
    <t>ESCOVA DE ACO, COM CABO, *4  X 15* FILEIRAS DE CERDAS</t>
  </si>
  <si>
    <t>ESGUICHO JATO REGULAVEL, TIPO ELKHART, ENGATE RAPIDO 1 1/2", PARA COMBATE A INCENDIO</t>
  </si>
  <si>
    <t>ESGUICHO JATO REGULAVEL, TIPO ELKHART, ENGATE RAPIDO 2 1/2", PARA COMBATE A INCENDIO</t>
  </si>
  <si>
    <t>ESGUICHO TIPO JATO SOLIDO, EM LATAO, ENGATE RAPIDO 1 1/2" X 13 MM, PARA MANGUEIRA EM INSTALACAO PREDIAL COMBATE A INCENDIO</t>
  </si>
  <si>
    <t>ESGUICHO TIPO JATO SOLIDO, EM LATAO, ENGATE RAPIDO 1 1/2" X 16 MM, PARA MANGUEIRA EM INSTALACAO PREDIAL COMBATE A INCENDIO</t>
  </si>
  <si>
    <t>ESGUICHO TIPO JATO SOLIDO, EM LATAO, ENGATE RAPIDO 1 1/2" X 19 MM, PARA MANGUEIRA EM INSTALACAO PREDIAL COMBATE A INCENDIO</t>
  </si>
  <si>
    <t>ESGUICHO TIPO JATO SOLIDO, EM LATAO, ENGATE RAPIDO 2 1/2" X 13 MM, PARA MANGUEIRA EM INSTALACAO PREDIAL COMBATE A INCENDIO</t>
  </si>
  <si>
    <t>ESGUICHO TIPO JATO SOLIDO, EM LATAO, ENGATE RAPIDO 2 1/2" X 16 MM, PARA MANGUEIRA EM INSTALACAO PREDIAL COMBATE A INCENDIO</t>
  </si>
  <si>
    <t>ESGUICHO TIPO JATO SOLIDO, EM LATAO, ENGATE RAPIDO 2 1/2" X 19 MM, PARA MANGUEIRA EM INSTALACAO PREDIAL COMBATE A INCENDIO</t>
  </si>
  <si>
    <t>ESMERILHADEIRA ANGULAR ELETRICA, DIAMETRO DO DISCO 7 '' (180 MM), ROTACAO 8500 RPM, POTENCIA 2400 W</t>
  </si>
  <si>
    <t>ESPACADOR / DISTANCIADOR CIRCULAR COM ENTRADA LATERAL, EM PLASTICO, PARA VERGALHAO *4,2 A 12,5* MM, COBRIMENTO 20 MM</t>
  </si>
  <si>
    <t>ESPACADOR / DISTANCIADOR TIPO GARRA DUPLA, EM PLASTICO, COBRIMENTO *20* MM, PARA FERRAGENS DE LAJES E FUNDO DE VIGAS</t>
  </si>
  <si>
    <t>ESPACADOR / DISTANCIADOR TIPO PINO EM PLASTICO, PARA VERGALHAO ATE 10 MM, PARA APOIO DE ARMADURA</t>
  </si>
  <si>
    <t>ESPACADOR OU DISTANCIADOR, EM PLASTICO, TIPO APOIO DE CORDOALHA (CARANGUEJO), PARA ARMADURA NEGATIVA E PROTENSAO, COBRIMENTO 50 MM</t>
  </si>
  <si>
    <t>ESPACADOR/SEPARADOR /CENTRALIZADOR DE BARRA DE ACO, PLASTICO, (CHUMBADOR TIPO CARAMBOLA - CB), DIAMETRO INTERNO ATE 20 MM</t>
  </si>
  <si>
    <t>ESPACADOR/SEPARADOR /CENTRALIZADOR DE BARRA DE ACO, PLASTICO, (CHUMBADOR TIPO CARAMBOLA - CB), DIAMETRO INTERNO ENTRE 25 A 32 MM</t>
  </si>
  <si>
    <t>ESPACADOR/SEPARADOR DE CORDOALHA TIPO DISCO 12 FUROS DE 14 MM, PARA TIRANTES</t>
  </si>
  <si>
    <t>ESPARGIDOR DE ASFALTO PRESSURIZADO, REBOCAVEL, TANQUE DE 2500 L, PNEUMATICO,  COM MOTOR A GASOLINA 3,4HP</t>
  </si>
  <si>
    <t>ESPARGIDOR DE ASFALTO PRESSURIZADO, TANQUE 6 M3 COM ISOLACAO TERMICA, AQUECIDO COM 2 MACARICOS, COM BARRA ESPARGIDORA 3,60 M, A SER MONTADO SOBRE CAMINHAO</t>
  </si>
  <si>
    <t>ESPATULA DE ACO INOX COM CABO DE MADEIRA, LARGURA 8 CM</t>
  </si>
  <si>
    <t>ESPATULA DE PLASTICO LISA, LARGURA 10 CM</t>
  </si>
  <si>
    <t>ESPELHO / PLACA CEGA 4" X 2", PARA INSTALACAO DE TOMADAS E INTERRUPTORES</t>
  </si>
  <si>
    <t>ESPELHO / PLACA CEGA 4" X 4", PARA INSTALACAO DE TOMADAS E INTERRUPTORES</t>
  </si>
  <si>
    <t>ESPELHO / PLACA DE 1 POSTO 4" X 2", PARA INSTALACAO DE TOMADAS E INTERRUPTORES</t>
  </si>
  <si>
    <t>ESPELHO / PLACA DE 2 POSTOS 4" X 2", PARA INSTALACAO DE TOMADAS E INTERRUPTORES</t>
  </si>
  <si>
    <t>ESPELHO / PLACA DE 2 POSTOS 4" X 4", PARA INSTALACAO DE TOMADAS E INTERRUPTORES</t>
  </si>
  <si>
    <t>ESPELHO / PLACA DE 3 POSTOS 4" X 2", PARA INSTALACAO DE TOMADAS E INTERRUPTORES</t>
  </si>
  <si>
    <t>ESPELHO / PLACA DE 4 POSTOS 4" X 4", PARA INSTALACAO DE TOMADAS E INTERRUPTORES</t>
  </si>
  <si>
    <t>ESPELHO / PLACA DE 6 POSTOS 4" X 4", PARA INSTALACAO DE TOMADAS E INTERRUPTORES</t>
  </si>
  <si>
    <t>ESPELHO CRISTAL E = 4 MM</t>
  </si>
  <si>
    <t>ESPELHO, RETO OU CURVO, EM LATAO CROMADO, ESPESSURA ATE 6 MM, LARGURA *40*MM, ALTURA *180*MM - PARA FECHADURA DE EMBUTIR</t>
  </si>
  <si>
    <t>ESPELHO, RETO OU CURVO, EM LATAO CROMADO, ESPESSURA MINIMA 6 MM, LARGURA *43*MM, ALTURA *230*MM - PARA FECHADURA DE EMBUTIR</t>
  </si>
  <si>
    <t>ESPOLETA SIMPLES N 8.</t>
  </si>
  <si>
    <t>ESPUMA EXPANSIVA DE POLIURETANO, APLICACAO MANUAL - 500 ML</t>
  </si>
  <si>
    <t>ESQUADRO DE ACO 12 " (300 MM), CABO DE ALUMINIO</t>
  </si>
  <si>
    <t>ESQUI TRIPLO, EM TUBO DE ACO CARBONO, PINTURA NO PROCESSO ELETROSTATICO - EQUIPAMENTO DE GINASTICA PARA ACADEMIA AO AR LIVRE / ACADEMIA DA TERCEIRA IDADE - ATI</t>
  </si>
  <si>
    <t>ESTABILIZADOR BIVOLT AUTOMATICO, 1000 VA</t>
  </si>
  <si>
    <t>ESTABILIZADOR BIVOLT AUTOMATICO, 1500 VA</t>
  </si>
  <si>
    <t>ESTABILIZADOR BIVOLT AUTOMATICO, 2000 VA</t>
  </si>
  <si>
    <t>ESTABILIZADOR BIVOLT AUTOMATICO, 300 VA</t>
  </si>
  <si>
    <t>ESTABILIZADOR BIVOLT AUTOMATICO, 500 VA</t>
  </si>
  <si>
    <t>ESTACA PRE-MOLDADA MACICA DE CONCRETO VIBRADO ARMADO, PARA CARGA DE 25 T, SECAO QUADRADA DE *16 X 16*, COM ANEL METALICO INCORPORADO A PECA (SOMENTE FORNECIMENTO)</t>
  </si>
  <si>
    <t>ESTACA PRE-MOLDADA MACICA DE CONCRETO VIBRADO ARMADO, PARA CARGA DE 50 T, SECAO QUADRADA, COM ANEL METALICO INCORPORADO A PECA (SOMENTE FORNECIMENTO)</t>
  </si>
  <si>
    <t>ESTACA PRE-MOLDADA VAZADA DE CONCRETO CENTRIFUGADO, PARA CARGA DE 100 T, SECAO CIRCULAR, COM ANEL METALICO INCORPORADO A PECA (SOMENTE FORNECIMENTO)</t>
  </si>
  <si>
    <t>ESTILETE DE METAL, LAMINA 18 MM</t>
  </si>
  <si>
    <t>ESTOPA</t>
  </si>
  <si>
    <t>ESTOPIM SIMPLES</t>
  </si>
  <si>
    <t>ESTRIBO COM PARAFUSO EM CHAPA DE FERRO FUNDIDO DE 2" X 3/16" X 35 CM, SECAO "U", PARA MADEIRAMENTO DE TELHADO</t>
  </si>
  <si>
    <t>ETANOL</t>
  </si>
  <si>
    <t>EXAMES - HORISTA (COLETADO CAIXA - ENCARGOS COMPLEMENTARES)</t>
  </si>
  <si>
    <t>EXAMES - MENSALISTA (COLETADO CAIXA - ENCARGOS COMPLEMENTARES)</t>
  </si>
  <si>
    <t>EXTENSAO DE SOLDA 201 ACETILENO, E = *1,5 A 2,5* MM</t>
  </si>
  <si>
    <t>EXTENSAO DE SOLDA 201 GLP, E = *2,5 A 4,0* MM</t>
  </si>
  <si>
    <t>EXTINTOR DE INCENDIO PORTATIL COM CARGA DE AGUA PRESSURIZADA DE 10 L, CLASSE A</t>
  </si>
  <si>
    <t>EXTINTOR DE INCENDIO PORTATIL COM CARGA DE GAS CARBONICO CO2 DE 4 KG, CLASSE BC</t>
  </si>
  <si>
    <t>EXTINTOR DE INCENDIO PORTATIL COM CARGA DE GAS CARBONICO CO2 DE 6 KG, CLASSE BC</t>
  </si>
  <si>
    <t>EXTINTOR DE INCENDIO PORTATIL COM CARGA DE PO QUIMICO SECO (PQS) DE 12 KG, CLASSE BC</t>
  </si>
  <si>
    <t>EXTINTOR DE INCENDIO PORTATIL COM CARGA DE PO QUIMICO SECO (PQS) DE 4 KG, CLASSE BC</t>
  </si>
  <si>
    <t>EXTINTOR DE INCENDIO PORTATIL COM CARGA DE PO QUIMICO SECO (PQS) DE 6 KG, CLASSE BC</t>
  </si>
  <si>
    <t>EXTINTOR DE INCENDIO PORTATIL COM CARGA DE PO QUIMICO SECO (PQS) DE 8 KG, CLASSE BC</t>
  </si>
  <si>
    <t>EXTREMIDADE PVC PBA, BF, JE, DN 100/ DE 110 MM (NBR 10351)</t>
  </si>
  <si>
    <t>EXTREMIDADE PVC PBA, BF, JE, DN 75/ DE 85 MM (NBR 10351)</t>
  </si>
  <si>
    <t>EXTREMIDADE PVC PBA, PF, JE, DN 100 / DE 110 MM (NBR 10351)</t>
  </si>
  <si>
    <t>EXTREMIDADE PVC PBA, PF, JE, DN 75 / DE 85 MM (NBR 10351)</t>
  </si>
  <si>
    <t>EXTREMIDADE/TUBETE PARA HIDROMETRO PVC, COM ROSCA, CURTA, COM BUCHA LATAO, 3/4"</t>
  </si>
  <si>
    <t>FECHADRUA BICO DE PAPAGAIO PARA PORTA DE CORRER EXTERNA, EM ACO INOX COM ACABAMENTO CROMADO, MAQUINA COM 45 MM, INCLUINDO CHAVE TIPO CILINDRO</t>
  </si>
  <si>
    <t>FECHADRUA BICO DE PAPAGAIO PARA PORTA DE CORRER INTERNA, EM ACO INOX COM ACABAMENTO CROMADO, MAQUINA COM 45 MM, INCLUINDO CHAVE TIPO BIPARTIDA</t>
  </si>
  <si>
    <t>FECHADURA AUXILIAR DE SEGURANCA PARA PORTA EXTERNA, EM ACO INOX, BROCA DE 45 A 55 MM, LINGUETA COM 3 AVANCOS, INCLUINDO 2 CHAVES TIPO CILINDRO</t>
  </si>
  <si>
    <t>FECHADURA DE EMBUTIR PARA GAVETA E MOVEIS DE MADEIRA, EM ACO INOX COM ACABAMENTO CROMADO, COM ABAS LATERAIS, CILINDRO COM 22 MM DE DIAMETRO, INCLUINDO CHAVE COM PERFIL METALICO E CAPA ESCAMOTEAVEL</t>
  </si>
  <si>
    <t>FECHADURA DE SOBREPOR PARA GAVETAS E ARMARIOS, EM ACO INOX COM ACABAMENTO CROMADO, COM CILINDRO DE APROX 20 MM</t>
  </si>
  <si>
    <t>FECHADURA DE SOBREPOR PARA PORTAO, EM ACO INOX COM ACABAMENTO CROMADO, CAIXA DE 100 MM, INCLUINDO CHAVE TIPO CILINDRO</t>
  </si>
  <si>
    <t>FECHADURA DE SOBREPOR PARA PORTAO, EM ACO INOX COM ACABAMENTO CROMADO, CAIXA DE 100 MM, INCLUINDO CHAVE TIPO TETRA</t>
  </si>
  <si>
    <t>FECHADURA DE SOBREPOR TIPO CAIXAO, EM FERRO COM ACABAMENTO RESINADO, SEM MACANETA, SEM CILINDRO, INCLUINDO CHAVE TIPO SIMPLES</t>
  </si>
  <si>
    <t>FECHADURA ESPELHO PARA PORTA DE BANHEIRO, EM ACO INOX (MAQUINA, TESTA E CONTRA-TESTA) E EM ZAMAC (MACANETA, LINGUETA E TRINCOS) COM ACABAMENTO CROMADO, MAQUINA DE 40 MM, INCLUINDO CHAVE TIPO TRANQUETA</t>
  </si>
  <si>
    <t>FECHADURA ESPELHO PARA PORTA DE BANHEIRO, EM ACO INOX (MAQUINA, TESTA E CONTRA-TESTA) E EM ZAMAC (MACANETA, LINGUETA E TRINCOS) COM ACABAMENTO CROMADO, MAQUINA DE 55 MM, INCLUINDO CHAVE TIPO TRANQUETA  (CONJUNTO DE FECHADURAS)</t>
  </si>
  <si>
    <t>FECHADURA ESPELHO PARA PORTA EXTERNA, EM ACO INOX (MAQUINA, TESTA E CONTRA-TESTA) E EM ZAMAC (MACANETA, LINGUETA E TRINCOS) COM ACABAMENTO CROMADO, MAQUINA DE 40 MM, INCLUINDO CHAVE TIPO CILINDRO</t>
  </si>
  <si>
    <t>FECHADURA ESPELHO PARA PORTA EXTERNA, EM ACO INOX (MAQUINA, TESTA E CONTRA-TESTA) E EM ZAMAC (MACANETA, LINGUETA E TRINCOS) COM ACABAMENTO CROMADO, MAQUINA DE 55 MM, INCLUINDO CHAVE TIPO CILINDRO</t>
  </si>
  <si>
    <t>FECHADURA ESPELHO PARA PORTA INTERNA, EM ACO INOX (MAQUINA, TESTA E CONTRA-TESTA) E EM ZAMAC (MACANETA, LINGUETA E TRINCOS) COM ACABAMENTO CROMADO, MAQUINA DE 40 MM, INCLUINDO CHAVE TIPO INTERNA</t>
  </si>
  <si>
    <t>FECHADURA ESPELHO PARA PORTA INTERNA, EM ACO INOX (MAQUINA, TESTA E CONTRA-TESTA) E EM ZAMAC (MACANETA, LINGUETA E TRINCOS) COM ACABAMENTO CROMADO, MAQUINA DE 55 MM, INCLUINDO CHAVE TIPO INTERNA</t>
  </si>
  <si>
    <t>FECHADURA PARA PORTA PIVOTANTE DE VIDRO TEMPERADO, EM ACO INOX COM ACABAMENTO CROMADO, RECORTE PADRAO SANTA MARINA, COM CILINDRO EM LATAO, INCLUINDO CHAVE TIPO CILINDRO</t>
  </si>
  <si>
    <t>FECHADURA ROSETA REDONDA PARA PORTA DE BANHEIRO, EM ACO INOX (MAQUINA, TESTA E CONTRA-TESTA) E EM ZAMAC (MACANETA, LINGUETA E TRINCOS) COM ACABAMENTO CROMADO, MAQUINA DE 40 MM, INCLUINDO CHAVE TIPO TRANQUETA</t>
  </si>
  <si>
    <t>FECHADURA ROSETA REDONDA PARA PORTA DE BANHEIRO, EM ACO INOX (MAQUINA, TESTA E CONTRA-TESTA) E EM ZAMAC (MACANETA, LINGUETA E TRINCOS) COM ACABAMENTO CROMADO, MAQUINA DE 55 MM, INCLUINDO CHAVE TIPO TRANQUETA</t>
  </si>
  <si>
    <t>FECHADURA ROSETA REDONDA PARA PORTA EXTERNA, EM ACO INOX (MAQUINA, TESTA E CONTRA-TESTA) E EM ZAMAC (MACANETA, LINGUETA E TRINCOS) COM ACABAMENTO CROMADO, MAQUINA DE 40 MM, INCLUINDO CHAVE TIPO CILINDRO</t>
  </si>
  <si>
    <t>FECHADURA ROSETA REDONDA PARA PORTA EXTERNA, EM ACO INOX (MAQUINA, TESTA E CONTRA-TESTA) E EM ZAMAC (MACANETA, LINGUETA E TRINCOS) COM ACABAMENTO CROMADO, MAQUINA DE 55 MM, INCLUINDO CHAVE TIPO CILINDRO</t>
  </si>
  <si>
    <t>FECHADURA ROSETA REDONDA PARA PORTA INTERNA, EM ACO INOX (MAQUINA, TESTA E CONTRA-TESTA) E EM ZAMAC (MACANETA, LINGUETA E TRINCOS) COM ACABAMENTO CROMADO, MAQUINA DE 40 MM, INCLUINDO CHAVE TIPO INTERNA (CONJUNTO DE FECHADURAS)</t>
  </si>
  <si>
    <t>FECHADURA ROSETA REDONDA PARA PORTA INTERNA, EM ACO INOX (MAQUINA, TESTA E CONTRA-TESTA) E EM ZAMAC (MACANETA, LINGUETA E TRINCOS) COM ACABAMENTO CROMADO, MAQUINA DE 55 MM, INCLUINDO CHAVE TIPO INTERNA</t>
  </si>
  <si>
    <t>FECHO / FECHADURA COM PUXADOR CONCHA, COM TRANCA TIPO TRAVA, PARA JANELA / PORTA DE CORRER (INCLUI TESTA, FECHADURA, PUXADOR) - COMPLETA</t>
  </si>
  <si>
    <t>FECHO / TRINCO TIPO AVIAO, EM ZAMAC CROMADO, *60* MM, PARA JANELAS - INCLUI PARAFUSOS</t>
  </si>
  <si>
    <t>FECHO DE SEGURANCA, TIPO BATOM, EM LATAO / ZAMAC, CROMADO, PARA PORTAS E JANELAS - INCLUI PARAFUSOS</t>
  </si>
  <si>
    <t>FECHO QUEBRA UNHA, EM LATAO COM ACABAMENTO CROMADO, DE EMBUTIR, COM COMANDO ALAVANCA, ALTURA DE DE 22 CM, LARGURA MINIMA DE 1,90 CM E ESPESSURA MINIMA DE 1,90 MM, PARA PORTAS E JANELAS (INCLUI PARAFUSOS)</t>
  </si>
  <si>
    <t>FECHO QUEBRA UNHA, EM LATAO COM ACABAMENTO CROMADO, DE EMBUTIR, COM COMANDO ALAVANCA, ALTURA DE DE 40 CM, LARGURA MINIMA DE 1,90 CM E ESPESSURA MINIMA DE 1,90 MM, PARA PORTAS E JANELAS (INCLUI PARAFUSOS)</t>
  </si>
  <si>
    <t>FECHO QUEBRA UNHA, EM LATAO COM ACABAMENTO CROMADO, DE EMBUTIR, COM COMANDO DESLIZANTE, ALTURA DE 12 CM, LARGURA MINIMA DE 1,90 CM E ESPESSURA MINIMA DE 1,90 MM</t>
  </si>
  <si>
    <t>FECHO QUEBRA UNHA, EM LATAO COM ACABAMENTO CROMADO, DE EMBUTIR, COM COMANDO DESLIZANTE, ALTURA DE 22 CM, LARGURA MINIMA DE 1,90 CM E ESPESSURA MINIMA DE 1,90 MM</t>
  </si>
  <si>
    <t>FECHO QUEBRA UNHA, EM LATAO COM ACABAMENTO CROMADO, DE EMBUTIR, COM COMANDO DESLIZANTE, ALTURA DE 40 CM, LARGURA MINIMA DE 1,90 CM E ESPESSURA MINIMA DE 1,90 MM</t>
  </si>
  <si>
    <t>FERRAMENTAS - FAMILIA ALMOXARIFE - HORISTA (ENCARGOS COMPLEMENTARES - COLETADO CAIXA)</t>
  </si>
  <si>
    <t>FERRAMENTAS - FAMILIA ALMOXARIFE - MENSALISTA (ENCARGOS COMPLEMENTARES - COLETADO CAIXA)</t>
  </si>
  <si>
    <t>FERRAMENTAS - FAMILIA CARPINTEIRO DE FORMAS - HORISTA (ENCARGOS COMPLEMENTARES - COLETADO CAIXA)</t>
  </si>
  <si>
    <t>FERRAMENTAS - FAMILIA CARPINTEIRO DE FORMAS - MENSALISTA (ENCARGOS COMPLEMENTARES - COLETADO CAIXA)</t>
  </si>
  <si>
    <t>FERRAMENTAS - FAMILIA ELETRICISTA - HORISTA (ENCARGOS COMPLEMENTARES - COLETADO CAIXA)</t>
  </si>
  <si>
    <t>FERRAMENTAS - FAMILIA ELETRICISTA - MENSALISTA (ENCARGOS COMPLEMENTARES - COLETADO CAIXA)</t>
  </si>
  <si>
    <t>FERRAMENTAS - FAMILIA ENCANADOR - HORISTA (ENCARGOS COMPLEMENTARES - COLETADO CAIXA)</t>
  </si>
  <si>
    <t>FERRAMENTAS - FAMILIA ENCANADOR - MENSALISTA (ENCARGOS COMPLEMENTARES - COLETADO CAIXA)</t>
  </si>
  <si>
    <t>FERRAMENTAS - FAMILIA ENCARREGADO GERAL - HORISTA (ENCARGOS COMPLEMENTARES - COLETADO CAIXA)</t>
  </si>
  <si>
    <t>FERRAMENTAS - FAMILIA ENCARREGADO GERAL - MENSALISTA (ENCARGOS COMPLEMENTARES - COLETADO CAIXA)</t>
  </si>
  <si>
    <t>FERRAMENTAS - FAMILIA ENGENHEIRO CIVIL - HORISTA (ENCARGOS COMPLEMENTARES - COLETADO CAIXA)</t>
  </si>
  <si>
    <t>FERRAMENTAS - FAMILIA ENGENHEIRO CIVIL - MENSALISTA (ENCARGOS COMPLEMENTARES - COLETADO CAIXA)</t>
  </si>
  <si>
    <t>FERRAMENTAS - FAMILIA OPERADOR ESCAVADEIRA - HORISTA (ENCARGOS COMPLEMENTARES - COLETADO CAIXA)</t>
  </si>
  <si>
    <t>FERRAMENTAS - FAMILIA OPERADOR ESCAVADEIRA - MENSALISTA (ENCARGOS COMPLEMENTARES - COLETADO CAIXA)</t>
  </si>
  <si>
    <t>FERRAMENTAS - FAMILIA PEDREIRO - HORISTA (ENCARGOS COMPLEMENTARES - COLETADO CAIXA)</t>
  </si>
  <si>
    <t>FERRAMENTAS - FAMILIA PEDREIRO - MENSALISTA (ENCARGOS COMPLEMENTARES - COLETADO CAIXA)</t>
  </si>
  <si>
    <t>FERRAMENTAS - FAMILIA PINTOR - HORISTA (ENCARGOS COMPLEMENTARES - COLETADO CAIXA)</t>
  </si>
  <si>
    <t>FERRAMENTAS - FAMILIA PINTOR - MENSALISTA (ENCARGOS COMPLEMENTARES - COLETADO CAIXA)</t>
  </si>
  <si>
    <t>FERRAMENTAS - FAMILIA SERVENTE - HORISTA (ENCARGOS COMPLEMENTARES - COLETADO CAIXA)</t>
  </si>
  <si>
    <t>FERRAMENTAS - FAMILIA SERVENTE - MENSALISTA (ENCARGOS COMPLEMENTARES - COLETADO CAIXA)</t>
  </si>
  <si>
    <t>FERRAMENTAS - FAMILIA SOLDADOR - HORISTA (ENCARGOS COMPLEMENTARES - COLETADO CAIXA)</t>
  </si>
  <si>
    <t>FERRAMENTAS - FAMILIA SOLDADOR - MENSALISTA (ENCARGOS COMPLEMENTARES - COLETADO CAIXA)</t>
  </si>
  <si>
    <t>FERRAMENTAS - FAMILIA TOPOGRAFO - HORISTA (ENCARGOS COMPLEMENTARES - COLETADO CAIXA)</t>
  </si>
  <si>
    <t>FERRAMENTAS - FAMILIA TOPOGRAFO - MENSALISTA (ENCARGOS COMPLEMENTARES - COLETADO CAIXA)</t>
  </si>
  <si>
    <t>FERROLHO COM FECHO / TRINCO REDONDO, EM ACO GALVANIZADO / ZINCADO, DE SOBREPOR, COM COMPRIMENTO DE 2" E ESPESSURA MINIMA DA CHAPA DE 0,90 MM, PARA PORTAS E JANELAS</t>
  </si>
  <si>
    <t>FERROLHO COM FECHO / TRINCO REDONDO, EM ACO GALVANIZADO / ZINCADO, DE SOBREPOR, COM COMPRIMENTO DE 3" A 4" E ESPESSURA MINIMA DA CHAPA DE 0,90 MM</t>
  </si>
  <si>
    <t>FERROLHO COM FECHO / TRINCO REDONDO, EM ACO GALVANIZADO / ZINCADO, DE SOBREPOR, COM COMPRIMENTO DE 5" E ESPESSURA MINIMA DA CHAPA DE 0,90 MM</t>
  </si>
  <si>
    <t>FERROLHO COM FECHO / TRINCO REDONDO, EM ACO GALVANIZADO / ZINCADO, DE SOBREPOR, COM COMPRIMENTO DE 6" E ESPESSURA MINIMA DA CHAPA DE 1,50 MM</t>
  </si>
  <si>
    <t>FERROLHO COM FECHO / TRINCO REDONDO, EM ACO GALVANIZADO / ZINCADO, DE SOBREPOR, COM COMPRIMENTO DE 8" E ESPESSURA MINIMA DA CHAPA DE 1,50 MM</t>
  </si>
  <si>
    <t>FERROLHO COM FECHO /TRINCO REDONDO, EM ACO GALVANIZADO / ZINCADO, DE SOBREPOR, COM COMPRIMENTO DE 10" A 12" E ESPESSURA MINIMA DA CHAPA DE 1,50 MM</t>
  </si>
  <si>
    <t>FERROLHO COM FECHO CHATO E PORTA CADEADO , EM ACO GALVANIZADO / ZINCADO, DE SOBREPOR, COM COMPRIMENTO DE 3" A 4", CHAPA COM ESPESSURA MINIMA DE 0,90 MM E LARGURA MINIMA DE 3,20 CM (FECHO SIMPLES / LEVE) (INCLUI PARAFUSOS)</t>
  </si>
  <si>
    <t>FERROLHO COM FECHO CHATO E PORTA CADEADO , EM ACO GALVANIZADO / ZINCADO, DE SOBREPOR, COM COMPRIMENTO DE 3" A 4", CHAPA COM ESPESSURA MINIMA DE 1,70 MM E LARGURA MINIMA DE 5,00 CM (FECHO REFORCADO)</t>
  </si>
  <si>
    <t>FERROLHO COM FECHO CHATO E PORTA CADEADO , EM ACO GALVANIZADO / ZINCADO, DE SOBREPOR, COM COMPRIMENTO DE 5", CHAPA COM ESPESSURA MINIMA DE 0,90 MM E LARGURA MINIMA DE 3,20 CM (FECHO SIMPLES)</t>
  </si>
  <si>
    <t>FERROLHO COM FECHO CHATO E PORTA CADEADO , EM ACO GALVANIZADO / ZINCADO, DE SOBREPOR, COM COMPRIMENTO DE 5", CHAPA COM ESPESSURA MINIMA DE 1,70 MM E LARGURA MINIMA DE 5,00 CM (FECHO REFORCADO)</t>
  </si>
  <si>
    <t>FERROLHO COM FECHO CHATO E PORTA CADEADO , EM ACO GALVANIZADO / ZINCADO, DE SOBREPOR, COM COMPRIMENTO DE 6", CHAPA COM ESPESSURA MINIMA DE 0,90 MM E LARGURA MINIMA DE 3,80 CM (FECHO SIMPLES)</t>
  </si>
  <si>
    <t>FERROLHO COM FECHO CHATO E PORTA CADEADO , EM ACO GALVANIZADO / ZINCADO, DE SOBREPOR, COM COMPRIMENTO DE 6", CHAPA COM ESPESSURA MINIMA DE 1,70 MM E LARGURA /MINIMA DE 5,00 CM (FECHO REFORCADO) (INCLUI PARAFUSOS)</t>
  </si>
  <si>
    <t>FERTILIZANTE NPK -  10:10:10</t>
  </si>
  <si>
    <t>FERTILIZANTE NPK - 4: 14: 8</t>
  </si>
  <si>
    <t>FERTILIZANTE ORGANICO COMPOSTO, CLASSE A</t>
  </si>
  <si>
    <t>FIBRA DE ACO PARA REFORCO DO CONCRETO, SOLTA, TIPO A-I, FATOR DE FORMA *50* L / D, COMPRIMENTO DE *30* MM E RESISTENCIA A TRACAO DO ACO MAIOR 1000 MPA</t>
  </si>
  <si>
    <t>FILTRO ANAEROBIO, EM POLIETILENO DE ALTA DENSIDADE (PEAD), CAPACIDADE *1100* LITROS (NBR 13969)</t>
  </si>
  <si>
    <t>FILTRO ANAEROBIO, EM POLIETILENO DE ALTA DENSIDADE (PEAD), CAPACIDADE *2800* LITROS (NBR 13969)</t>
  </si>
  <si>
    <t>FILTRO ANAEROBIO, EM POLIETILENO DE ALTA DENSIDADE (PEAD), CAPACIDADE *5000* LITROS (NBR 13969)</t>
  </si>
  <si>
    <t>FINCAPINO CURTO CALIBRE 22, CARGA MEDIA POTENCIA 5 (PARA FERRAMENTA DE ACAO DIRETA) COR VERMELHA</t>
  </si>
  <si>
    <t>FINCAPINO LONGO CALIBRE 22, CARGA FORTE POTENCIA 7 (PARA FERRAMENTA DE ACAO DIRETA), COR AMARELA</t>
  </si>
  <si>
    <t>FIO DE COBRE, SOLIDO, CLASSE 1, ISOLACAO EM PVC/A, ANTICHAMA BWF-B, 450/750V, SECAO NOMINAL 1,5 MM2</t>
  </si>
  <si>
    <t>FIO DE COBRE, SOLIDO, CLASSE 1, ISOLACAO EM PVC/A, ANTICHAMA BWF-B, 450/750V, SECAO NOMINAL 10 MM2</t>
  </si>
  <si>
    <t>FIO DE COBRE, SOLIDO, CLASSE 1, ISOLACAO EM PVC/A, ANTICHAMA BWF-B, 450/750V, SECAO NOMINAL 2,5 MM2</t>
  </si>
  <si>
    <t>FIO DE COBRE, SOLIDO, CLASSE 1, ISOLACAO EM PVC/A, ANTICHAMA BWF-B, 450/750V, SECAO NOMINAL 4 MM2</t>
  </si>
  <si>
    <t>FIO DE COBRE, SOLIDO, CLASSE 1, ISOLACAO EM PVC/A, ANTICHAMA BWF-B, 450/750V, SECAO NOMINAL 6 MM2</t>
  </si>
  <si>
    <t>FITA / CINTA AUTOADESIVA ELASTOMERICA PARA VEDACAO, L= 50 MM, E = 3 MM</t>
  </si>
  <si>
    <t>FITA ACO INOX PARA CINTAR POSTE, L = 19 MM, E = 0,5 MM (ROLO DE 30M)</t>
  </si>
  <si>
    <t>FITA ADESIVA ALUMINIZADA, PARA INSTALACAO DE MANTAS DE SUBCOBERTURA,  L = *5* CM</t>
  </si>
  <si>
    <t>FITA ADESIVA ANTICORROSIVA DE PVC FLEXIVEL, COR PRETA, PARA PROTECAO TUBULACAO, 50 MM X 30 M (L X C), E= *0,25* MM</t>
  </si>
  <si>
    <t>FITA ADESIVA ASFALTICA ALUMINIZADA MULTIUSO, L = 10 CM, ROLO DE 10 M</t>
  </si>
  <si>
    <t>FITA CREPE ROLO DE 25 MM X 50 M</t>
  </si>
  <si>
    <t>FITA DE ALUMINIO PARA PROTECAO DO CONDUTOR LARGURA 10 MM</t>
  </si>
  <si>
    <t>FITA DE PAPEL MICROPERFURADO, 50 X 150 MM, PARA TRATAMENTO DE JUNTAS DE CHAPA DE GESSO PARA DRYWALL</t>
  </si>
  <si>
    <t>FITA DE PAPEL REFORCADA COM LAMINA DE METAL PARA REFORCO DE CANTOS DE CHAPA DE GESSO PARA DRYWALL</t>
  </si>
  <si>
    <t>FITA ISOLANTE ADESIVA ANTICHAMA, USO ATE 750 V, EM ROLO DE 19 MM X 20 M</t>
  </si>
  <si>
    <t>FITA ISOLANTE ADESIVA ANTICHAMA, USO ATE 750 V, EM ROLO DE 19 MM X 5 M</t>
  </si>
  <si>
    <t>FITA ISOLANTE DE BORRACHA AUTOFUSAO, USO ATE 69 KV (ALTA TENSAO)</t>
  </si>
  <si>
    <t>FITA METALICA GRAVADA, L = 17 MM, ROLO DE 25 M, CARGA RECOMENDADA = *120* KGF</t>
  </si>
  <si>
    <t>FITA METALICA PERFURADA, L = *18* MM, ROLO DE 30 M, CARGA RECOMENDADA = *30* KGF</t>
  </si>
  <si>
    <t>FITA METALICA PERFURADA, L = 17 MM, ROLO DE 30 M, CARGA RECOMENDADA = *19* KGF</t>
  </si>
  <si>
    <t>FITA METALICA PERFURADA, L = 25 MM, ROLO DE 30 M, CARGA RECOMENDADA = *222,5* KGF</t>
  </si>
  <si>
    <t>FITA VEDA ROSCA EM ROLOS DE 18 MM X 10 M (L X C)</t>
  </si>
  <si>
    <t>FITA VEDA ROSCA EM ROLOS DE 18 MM X 25 M (L X C)</t>
  </si>
  <si>
    <t>FITA VEDA ROSCA EM ROLOS DE 18 MM X 50 M (L X C)</t>
  </si>
  <si>
    <t>FIXADOR DE ABA AUTOTRAVANTE PARA TELHA DE FIBROCIMENTO, TIPO CANALETE 90 OU KALHETAO</t>
  </si>
  <si>
    <t>FIXADOR DE ABA SIMPLES PARA TELHA DE FIBROCIMENTO, TIPO CANALETA 49 OU KALHETA</t>
  </si>
  <si>
    <t>FIXADOR DE ABA SIMPLES PARA TELHA DE FIBROCIMENTO, TIPO CANALETA 90 OU KALHETAO</t>
  </si>
  <si>
    <t>FLANELA *30 X 40* CM</t>
  </si>
  <si>
    <t>FLANGE SEXTAVADO DE FERRO GALVANIZADO, COM ROSCA BSP, DE 1 1/2"</t>
  </si>
  <si>
    <t>FLANGE SEXTAVADO DE FERRO GALVANIZADO, COM ROSCA BSP, DE 1 1/4"</t>
  </si>
  <si>
    <t>FLANGE SEXTAVADO DE FERRO GALVANIZADO, COM ROSCA BSP, DE 1/2"</t>
  </si>
  <si>
    <t>FLANGE SEXTAVADO DE FERRO GALVANIZADO, COM ROSCA BSP, DE 1"</t>
  </si>
  <si>
    <t>FLANGE SEXTAVADO DE FERRO GALVANIZADO, COM ROSCA BSP, DE 2 1/2"</t>
  </si>
  <si>
    <t>FLANGE SEXTAVADO DE FERRO GALVANIZADO, COM ROSCA BSP, DE 2"</t>
  </si>
  <si>
    <t>FLANGE SEXTAVADO DE FERRO GALVANIZADO, COM ROSCA BSP, DE 3/4"</t>
  </si>
  <si>
    <t>FLANGE SEXTAVADO DE FERRO GALVANIZADO, COM ROSCA BSP, DE 3"</t>
  </si>
  <si>
    <t>FLANGE SEXTAVADO DE FERRO GALVANIZADO, COM ROSCA BSP, DE 4"</t>
  </si>
  <si>
    <t>FLANGE SEXTAVADO DE FERRO GALVANIZADO, COM ROSCA BSP, DE 6"</t>
  </si>
  <si>
    <t>FORRO COMPOSTO POR PAINEIS DE LA DE VIDRO, REVESTIDOS EM PVC MICROPERFURADO, DE *1250 X 625* MM, ESPESSURA 15 MM (COM COLOCACAO)</t>
  </si>
  <si>
    <t>FORRO DE FIBRA MINERAL EM PLACAS DE 1250 X 625 MM, E = 15 MM, BORDA RETA, COM PINTURA ANTIMOFO, APOIADO EM PERFIL DE ACO GALVANIZADO COM 24 MM DE BASE - INSTALADO</t>
  </si>
  <si>
    <t>FORRO DE FIBRA MINERAL EM PLACAS DE 625 X 625 MM, E = 15 MM, BORDA RETA, COM PINTURA ANTIMOFO, APOIADO EM PERFIL DE ACO GALVANIZADO COM 24 MM DE BASE - INSTALADO</t>
  </si>
  <si>
    <t>FORRO DE FIBRA MINERAL EM PLACAS DE 625 X 625 MM, E = 15/16 MM, BORDA REBAIXADA, COM PINTURA ANTIMOFO, APOIADO EM PERFIL DE ACO GALVANIZADO COM 24 MM DE BASE - INSTALADO</t>
  </si>
  <si>
    <t>FORRO DE MADEIRA CEDRINHO OU EQUIVALENTE DA REGIAO, ENCAIXE MACHO/FEMEA COM FRISO, *10 X 1* CM (SEM COLOCACAO)</t>
  </si>
  <si>
    <t>FORRO DE MADEIRA CUMARU/IPE CHAMPANHE OU EQUIVALENTE DA REGIAO, ENCAIXE MACHO/FEMEA COM FRISO, *10 X 1* CM (SEM COLOCACAO)</t>
  </si>
  <si>
    <t>FORRO DE MADEIRA PINUS OU EQUIVALENTE DA REGIAO, ENCAIXE MACHO/FEMEA COM FRISO, *10 X 1* CM (SEM COLOCACAO)</t>
  </si>
  <si>
    <t>FORRO DE PVC LISO, BRANCO, REGUA DE 10 CM, ESPESSURA DE 8 MM A 10 MM (COM COLOCACAO / SEM ESTRUTURA METALICA)</t>
  </si>
  <si>
    <t>FORRO DE PVC LISO, BRANCO, REGUA DE 20 CM, ESPESSURA DE 8 MM A 10 MM, COMPRIMENTO 6 M (SEM COLOCACAO)</t>
  </si>
  <si>
    <t>FORRO DE PVC, FRISADO, BRANCO, REGUA DE 10 CM, ESPESSURA DE 8 MM A 10 MM E COMPRIMENTO 6 M (SEM COLOCACAO)</t>
  </si>
  <si>
    <t>FORRO DE PVC, FRISADO, BRANCO, REGUA DE 20 CM, ESPESSURA DE 8 MM A 10 MM E COMPRIMENTO 6 M (SEM COLOCACAO)</t>
  </si>
  <si>
    <t>FOSSA SEPTICA, SEM FILTRO, EM POLIETILENO DE ALTA DENSIDADE (PEAD), PARA 15 A 30 CONTRIBUINTES, CILINDRICA, COM TAMPA, CAPACIDADE APROXIMADA DE *5500* LITROS (NBR 7229)</t>
  </si>
  <si>
    <t>FOSSA SEPTICA, SEM FILTRO, EM POLIETILENO DE ALTA DENSIDADE (PEAD), PARA 4 A 7 CONTRIBUINTES, CILINDRICA, COM TAMPA, CAPACIDADE APROXIMADA DE *1100* LITROS (NBR 7229)</t>
  </si>
  <si>
    <t>FOSSA SEPTICA, SEM FILTRO, EM POLIETILENO DE ALTA DENSIDADE (PEAD), PARA 8 A 14 CONTRIBUINTES, CILINDRICA, COM TAMPA, CAPACIDADE APROXIMADA DE *3000* LITROS (NBR 7229)</t>
  </si>
  <si>
    <t>FOSSA SEPTICA,SEM FILTRO, EM POLIETILENO DE ALTA DENSIDADE (PEAD), PARA 40 A 52 CONTRIBUINTES, CILINDRICA, COM TAMPA, CAPACIDADE APROXIMADA DE *10000* LITROS (NBR 7229)</t>
  </si>
  <si>
    <t>FRESADORA DE ASFALTO A FRIO SOBRE ESTEIRAS, LARG. FRESAGEM 2,00 M, POT. 410 KW/550 HP</t>
  </si>
  <si>
    <t>FRESADORA DE ASFALTO A FRIO SOBRE RODAS, LARG. FRESAGEM 1,00 M, POT. 155 KW/208 HP</t>
  </si>
  <si>
    <t>FUNDO ANTICORROSIVO PARA METAIS FERROSOS (ZARCAO)</t>
  </si>
  <si>
    <t>FUNDO PREPARADOR ACRILICO BASE AGUA</t>
  </si>
  <si>
    <t>FUNDO SINTETICO NIVELADOR BRANCO FOSCO PARA MADEIRA</t>
  </si>
  <si>
    <t>FURO PARA TORNEIRA OU OUTROS ACESSORIOS  EM BANCADA DE MARMORE/ GRANITO OU OUTRO TIPO DE PEDRA NATURAL</t>
  </si>
  <si>
    <t>FUSIVEL DIAZED 20 A TAMANHO DII, CAPACIDADE DE INTERRUPCAO DE 50 KA EM VCA E 8 KA EM VCC, TENSAO NOMIMNAL DE 500 V</t>
  </si>
  <si>
    <t>FUSIVEL DIAZED 35 A TAMANHO DIII, CAPACIDADE DE INTERRUPCAO DE 50 KA EM VCA E 8 KA EM VCC, TENSAO NOMIMNAL DE 500 V</t>
  </si>
  <si>
    <t>FUSIVEL NH *36* A 80 AMPERES, TAMANHO 00, CAPACIDADE DE INTERRUPCAO DE 120 KA, TENSAO NOMIMNAL DE 500 V</t>
  </si>
  <si>
    <t>FUSIVEL NH 100 A TAMANHO 00, CAPACIDADE DE INTERRUPCAO DE 120 KA, TENSAO NOMIMNAL DE 500 V</t>
  </si>
  <si>
    <t>FUSIVEL NH 125 A TAMANHO 00, CAPACIDADE DE INTERRUPCAO DE 120 KA, TENSAO NOMIMNAL DE 500 V</t>
  </si>
  <si>
    <t>FUSIVEL NH 160 A TAMANHO 00, CAPACIDADE DE INTERRUPCAO DE 120 KA, TENSAO NOMIMNAL DE 500 V</t>
  </si>
  <si>
    <t>FUSIVEL NH 20 A TAMANHO 000, CAPACIDADE DE INTERRUPCAO DE 120 KA, TENSAO NOMIMNAL DE 500 V</t>
  </si>
  <si>
    <t>FUSIVEL NH 200 A 250 AMPERES, TAMANHO 1, CAPACIDADE DE INTERRUPCAO DE 120 KA, TENSAO NOMIMNAL DE 500 V</t>
  </si>
  <si>
    <t>GABIAO  TIPO CAIXA, MALHA HEXAGONAL 8 X 10 CM (ZN/AL), FIO 2,7 MM, DIMENSOES 2,0 X 1,0 X 0,5 M (C X L X A)</t>
  </si>
  <si>
    <t>GABIAO MANTA (COLCHAO) MALHA HEXAGONAL 6 X 8 CM (ZN/AL REVESTIDO COM POLIMERO), DIMENSOES 4,0 X 2,0 X 0,17 M (C X L X A) FIO 2 MM</t>
  </si>
  <si>
    <t>GABIAO MANTA (COLCHAO) MALHA HEXAGONAL 6 X 8 CM (ZN/AL REVESTIDO COM POLIMERO), FIO 2 MM, DIMENSOES 4,0 X 2,0 X 0,23 M (C X L X A)</t>
  </si>
  <si>
    <t>GABIAO MANTA (COLCHAO) MALHA HEXAGONAL 6 X 8 CM (ZN/AL REVESTIDO COM POLIMERO), FIO 2 MM, DIMENSOES 4,0 X 2,0 X 0,3 M (C X L X A)</t>
  </si>
  <si>
    <t>GABIAO MANTA (COLCHAO) MALHA HEXAGONAL 6 X 8 CM (ZN/AL REVESTIDO COM POLIMERO), FIO 2,0 MM, DIMENSOES 5,0 X 2,0 X 0,17 M (C X L X A)</t>
  </si>
  <si>
    <t>GABIAO MANTA (COLCHAO) MALHA HEXAGONAL 6 X 8 CM (ZN/AL REVESTIDO COM POLIMERO), FIO 2,0 MM, DIMENSOES 5,0 X 2,0 X 0,23 M (C X L X A)</t>
  </si>
  <si>
    <t>GABIAO MANTA (COLCHAO) MALHA HEXAGONAL 6 X 8 CM (ZN/AL REVESTIDO COM POLIMERO), FIO 2,0 MM, DIMENSOES 5,0 X 2,0 X 0,30 M (C X L X A)</t>
  </si>
  <si>
    <t>GABIAO SACO MALHA HEXAGONAL 8 X 10 CM (ZN/AL REVESTIDO COM POLIMERO),  FIO 2,4 MM, DIMENSOES 3,0 X 0,65 M</t>
  </si>
  <si>
    <t>GABIAO SACO MALHA HEXAGONAL 8 X 10 CM (ZN/AL REVESTIDO COM POLIMERO), FIO 2,4 MM, H = 0,65 M</t>
  </si>
  <si>
    <t>GABIAO SACO MALHA HEXAGONAL 8 X 10 CM (ZN/AL), FIO 2,7 MM, DIMENSOES 4,0 X 0,65 M</t>
  </si>
  <si>
    <t>GABIAO TIPO CAIXA MALHA HEXAGONAL 8 X 10 CM (ZN/AL REVESTIDO COM POLIMERO),  FIO 2,4 MM, DIMENSOES 2,0 X 1,0 X 1,0 M (C X L X A)</t>
  </si>
  <si>
    <t>GABIAO TIPO CAIXA MALHA HEXAGONAL 8 X 10 CM (ZN/AL REVESTIDO COM POLIMERO),  FIO 2,4 MM, H = 0,50 M</t>
  </si>
  <si>
    <t>GABIAO TIPO CAIXA MALHA HEXAGONAL 8 X 10 CM (ZN/AL), FIO 2,7 MM, DIMENSOES 2,0 X 1,0 X 1,0 M (C X L X A)</t>
  </si>
  <si>
    <t>GABIAO TIPO CAIXA MALHA HEXAGONAL 8 X 10 CM (ZN/AL), FIO 2,7 MM, H = 0,50 M</t>
  </si>
  <si>
    <t>GABIAO TIPO CAIXA PARA SOLO REFORCADO, MALHA HEXAGONAL DE DUPLA TORCAO 8 X 10 CM (ZN/AL REVESTIDO COM POLIMERO), FIO 2,7 MM, DIMENSOES 2,0 X 1,0 X 0,5 M, COM CAUDA DE 3,0 M</t>
  </si>
  <si>
    <t>GABIAO TIPO CAIXA PARA SOLO REFORCADO, MALHA HEXAGONAL DE DUPLA TORCAO 8 X 10 CM (ZN/AL REVESTIDO COM POLIMERO), FIO 2,7 MM, DIMENSOES 2,0 X 1,0 X 1,0 M, COM CAUDA DE 3,0 M</t>
  </si>
  <si>
    <t>GABIAO TIPO CAIXA PARA SOLO REFORCADO, MALHA HEXAGONAL DE DUPLA TORCAO 8 X 10 CM (ZN/AL REVESTIDO COM POLIMERO), FIO 2,7 MM, DIMENSOES 2,0 X 1,0 X 1,0 M, COM CAUDA DE 4,0 M</t>
  </si>
  <si>
    <t>GABIAO TIPO CAIXA PARA SOLO REFORCADO, MALHA HEXAGONAL 8 X 10 CM (ZN/AL REVESTIDO COM POLIMERO), FIO 2,7 MM, DIMENSOES 2,0 X 1,0 X 0,5 M, COM CAUDA DE 4,0 M</t>
  </si>
  <si>
    <t>GABIAO TIPO CAIXA PARA SOLO REFORCADO, MALHA HEXAGONAL 8 X 10 CM (ZN/AL REVESTIDO COM POLIMERO), FIO 2,7 MM, DIMENSOES 2,0 X 1,0 X 1,0 M, COM CAUDA DE 4,0 M</t>
  </si>
  <si>
    <t>GABIAO TIPO CAIXA TRAPEZOIDAL, MALHA HEXAGONAL 10 X 12 CM (ZN/AL REVESTIDO COM POLIMERO) FIO 2,7 MM, FACE COM 65 GRAUS, COM GEOSSINTETICO, DIMENSOES 2,0 X 1,5 X 1,0 M (C X L X A)</t>
  </si>
  <si>
    <t>GABIAO TIPO CAIXA, MALHA HEXAGONAL 8 X 10 CM (ZN/AL REVESTIDO COM POLIMERO), FIO DE 2,4 MM, DIMENSOES 2,0 x 1,0 x 1,0 M (C X L X A)</t>
  </si>
  <si>
    <t>GABIAO TIPO CAIXA, MALHA HEXAGONAL 8 X 10 CM (ZN/AL REVESTIDO COM POLIMERO), FIO 2,4 MM, DIMENSOES 2,0 X 1,0 X 0,5 M (C X L X A)</t>
  </si>
  <si>
    <t>GABIAO TIPO CAIXA, MALHA HEXAGONAL 8 X 10 CM (ZN/AL), FIO DE 2,7 MM, DIMENSOES 2,0 X 1,0 X 1,0 M (C X L X A)</t>
  </si>
  <si>
    <t>GABIAO TIPO CAIXA, MALHA HEXAGONAL 8 X 10 CM (ZN/AL), FIO DE 2,7 MM, DIMENSOES 5,0 X 1,0 X 1,0 M (C X L X A)</t>
  </si>
  <si>
    <t>GANCHO CHATO EM FERRO GALVANIZADO,  L = 110 MM, RECOBRIMENTO = 100MM, SECAO 1/8 X 1/2" (3 MM X 12 MM), PARA FIXAR TELHA DE FIBROCIMENTO ONDULADA</t>
  </si>
  <si>
    <t>GANCHO OLHAL EM ACO GALVANIZADO, ESPESSURA 16MM, ABERTURA 21MM</t>
  </si>
  <si>
    <t>GAS DE COZINHA - GLP</t>
  </si>
  <si>
    <t>GASOLINA COMUM</t>
  </si>
  <si>
    <t>GEOGRELHA TECIDA COM FILAMENTOS DE POLIESTER + PVC, RESISTENCIA LONGITUDINAL: 90 KN/M, RESISTENCIA TRANSVERSAL: 30 KN/M, ALONGAMENTO = 12 POR CENTO</t>
  </si>
  <si>
    <t>GEOTEXTIL NAO TECIDO AGULHADO DE FILAMENTOS CONTINUOS 100% POLIESTER, RESITENCIA A TRACAO = 09 KN/M</t>
  </si>
  <si>
    <t>GEOTEXTIL NAO TECIDO AGULHADO DE FILAMENTOS CONTINUOS 100% POLIESTER, RESITENCIA A TRACAO = 10 KN/M</t>
  </si>
  <si>
    <t>GEOTEXTIL NAO TECIDO AGULHADO DE FILAMENTOS CONTINUOS 100% POLIESTER, RESITENCIA A TRACAO = 14 KN/M</t>
  </si>
  <si>
    <t>GEOTEXTIL NAO TECIDO AGULHADO DE FILAMENTOS CONTINUOS 100% POLIESTER, RESITENCIA A TRACAO = 16 KN/M</t>
  </si>
  <si>
    <t>GEOTEXTIL NAO TECIDO AGULHADO DE FILAMENTOS CONTINUOS 100% POLIESTER, RESITENCIA A TRACAO = 21 KN/M</t>
  </si>
  <si>
    <t>GEOTEXTIL NAO TECIDO AGULHADO DE FILAMENTOS CONTINUOS 100% POLIESTER, RESITENCIA A TRACAO = 26 KN/M</t>
  </si>
  <si>
    <t>GEOTEXTIL NAO TECIDO AGULHADO DE FILAMENTOS CONTINUOS 100% POLIESTER, RESITENCIA A TRACAO = 31 KN/M</t>
  </si>
  <si>
    <t>GERADOR PORTATIL MONOFASICO, POTENCIA 5500 VA, MOTOR A GASOLINA, POTENCIA DO MOTOR 13 CV</t>
  </si>
  <si>
    <t>GESSEIRO (HORISTA)</t>
  </si>
  <si>
    <t>GESSEIRO (MENSALISTA)</t>
  </si>
  <si>
    <t>GESSO COLA, EM PO, PARA FIXACAO DE MOLDURAS, SANCAS E BLOCOS DE GESSO</t>
  </si>
  <si>
    <t>GESSO EM PO PARA REVESTIMENTOS/MOLDURAS/SANCAS E USO GERAL</t>
  </si>
  <si>
    <t>GESSO PROJETADO</t>
  </si>
  <si>
    <t>GONZO DE EMBUTIR, EM LATAO / ZAMAC, *20 X 48* MM, PARA JANELA BASCULANTE / PIVOTANTE, JOGO COM 4 PECAS (PAR)  - INCLUI PARAFUSOS</t>
  </si>
  <si>
    <t>GONZO DE SOBREPOR, EM LATAO / ZAMAC, PARA JANELA PIVOTANTE - INCLUI PARAFUSOS</t>
  </si>
  <si>
    <t>GRADE DE DISCOS COM CONTROLE REMOTO, REBOCAVEL, COM 24 DISCOS 24" X 6 MM, COM PNEUS PARA TRANSPORTE</t>
  </si>
  <si>
    <t>GRADE DE DISCOS MECANICA 20X24" COM 20 DISCOS 24" X 6MM  COM PNEUS PARA TRANSPORTE</t>
  </si>
  <si>
    <t>GRAMA BATATAIS EM PLACAS, SEM PLANTIO</t>
  </si>
  <si>
    <t>GRAMA ESMERALDA OU SAO CARLOS OU CURITIBANA, EM PLACAS, SEM PLANTIO</t>
  </si>
  <si>
    <t>GRAMPO DE ACO POLIDO 1 " X 9</t>
  </si>
  <si>
    <t>GRAMPO DE ACO POLIDO 7/8 " X 9</t>
  </si>
  <si>
    <t>GRAMPO LINHA VIVA DE LATAO ESTANHADO, DIAMETRO DO CONDUTOR PRINCIPAL DE 10 A 120 MM2, DIAMETRO DA DERIVACAO DE 10 A 70 MM2</t>
  </si>
  <si>
    <t>GRAMPO METALICO TIPO OLHAL PARA HASTE DE ATERRAMENTO DE 1/2'', CONDUTOR DE *10* A 50 MM2</t>
  </si>
  <si>
    <t>GRAMPO METALICO TIPO OLHAL PARA HASTE DE ATERRAMENTO DE 1'', CONDUTOR DE *10* A 50 MM2</t>
  </si>
  <si>
    <t>GRAMPO METALICO TIPO OLHAL PARA HASTE DE ATERRAMENTO DE 3/4'', CONDUTOR DE *10* A 50 MM2</t>
  </si>
  <si>
    <t>GRAMPO METALICO TIPO OLHAL PARA HASTE DE ATERRAMENTO DE 5/8'', CONDUTOR DE *10* A 50 MM2</t>
  </si>
  <si>
    <t>GRAMPO METALICO TIPO U PARA HASTE DE ATERRAMENTO DE ATE 3/4'', CONDUTOR DE 10 A 25 MM2</t>
  </si>
  <si>
    <t>GRAMPO METALICO TIPO U PARA HASTE DE ATERRAMENTO DE ATE 5/8'', CONDUTOR DE 10 A 25 MM2</t>
  </si>
  <si>
    <t>GRAMPO PARALELO METALICO PARA CABO DE 6 A 50 MM2, COM 2 PARAFUSOS</t>
  </si>
  <si>
    <t>GRAMPO U DE 5/8 " N8 EM FERRO GALVANIZADO</t>
  </si>
  <si>
    <t>GRANALHA DE ACO, ANGULAR (GRIT), PARA JATEAMENTO, PENEIRA 0,117 A 1,00 MM, (SAE G-40 A G-80)</t>
  </si>
  <si>
    <t>GRANALHA DE ACO, ANGULAR (GRIT), PARA JATEAMENTO, PENEIRA 1,41 A 1,19 MM (SAE G16)</t>
  </si>
  <si>
    <t>GRANALHA DE ACO, ESFERICA (SHOT), PARA JATEAMENTO, PENEIRA 0,40 A 1,00 MM (SAE S-170 A S-280)</t>
  </si>
  <si>
    <t>GRANALHA DE ACO, ESFERICA (SHOT), PARA JATEAMENTO, PENEIRA 1,19 A 1,00 MM  (SAE S390)</t>
  </si>
  <si>
    <t>GRANILHA/ GRANA/ PEDRISCO OU AGREGADO EM MARMORE/ GRANITO/ QUARTZO E CALCARIO, PRETO, CINZA, PALHA OU BRANCO</t>
  </si>
  <si>
    <t>GRANITO PARA BANCADA, POLIDO, TIPO ANDORINHA/ QUARTZ/ CASTELO/ CORUMBA OU OUTROS EQUIVALENTES DA REGIAO, E=  *2,5* CM</t>
  </si>
  <si>
    <t>GRAUTE CIMENTICIO PARA USO GERAL</t>
  </si>
  <si>
    <t>GRAXA LUBRIFICANTE</t>
  </si>
  <si>
    <t>GRELHA FIXA, EM PVC BRANCA, QUADRADA, 150 X 150 MM, PARA RALOS E CAIXAS</t>
  </si>
  <si>
    <t>GRELHA FIXA, PVC CROMADA, REDONDA, 150 MM, PARA RALOS E CAIXAS</t>
  </si>
  <si>
    <t>GRELHA FOFO ARTICULADA, CARGA MAXIMA 1,5 T, *300 X 1000* MM, E= *15* MM</t>
  </si>
  <si>
    <t>GRELHA FOFO SIMPLES COM REQUADRO, CARGA MAXIMA  12,5 T, *300 X 1000* MM, E= *15* MM, AREA ESTACIONAMENTO CARRO PASSEIO</t>
  </si>
  <si>
    <t>GRELHA FOFO SIMPLES COM REQUADRO, CARGA MAXIMA 1,5 T, 150 X 1000 MM, E= *15* MM</t>
  </si>
  <si>
    <t>GRELHA FOFO SIMPLES COM REQUADRO, CARGA MAXIMA 1,5 T, 200 X 1000 MM, E= *15* MM</t>
  </si>
  <si>
    <t>GRUA ASCENCIONAL, LANCA DE 30 M, CAPACIDADE DE 1,0 T A 30 M, ALTURA ATE 39 M</t>
  </si>
  <si>
    <t>GRUA ASCENCIONAL, LANCA DE 42 M, CAPACIDADE DE 1,5 T A 30 M, ALTURA ATE 39 M</t>
  </si>
  <si>
    <t>GRUA ASCENCIONAL, LANCA DE 50 M, CAPACIDADE DE 2,33 T A 30 M, ALTURA ATE 48 M</t>
  </si>
  <si>
    <t>GRUPO GERADOR A GASOLINA, POTENCIA NOMINAL 2,2 KW, TENSAO DE SAIDA 110/220 V, MOTOR POTENCIA 6,5 HP</t>
  </si>
  <si>
    <t>GRUPO GERADOR DE SOLDA ELETRICA, COM MAQUINA DE SOLDA, ATE 400 AMPERES E GERADOR A DIESEL 30 CV, MOTOR 4 CILINDROS, TANQUE COMBUST., CARENAGEM DE PROTECAO SOBRE RODAS</t>
  </si>
  <si>
    <t>GRUPO GERADOR DE SOLDA ELETRICA, COM MAQUINA DE SOLDA, ATE 400 AMPERES E GERADOR A DIESEL 60 CV, MOTOR 4 CILINDROS, TANQUE COMBUST., CARENAGEM DE PROTECAO SOBRE RODAS</t>
  </si>
  <si>
    <t>GRUPO GERADOR DIESEL, COM CARENAGEM, POTENCIA STANDART ENTRE 100 E 110 KVA, VELOCIDADE DE 1800 RPM, FREQUENCIA DE 60 HZ</t>
  </si>
  <si>
    <t>GRUPO GERADOR DIESEL, COM CARENAGEM, POTENCIA STANDART ENTRE 140 E 150 KVA, VELOCIDADE DE 1800 RPM, FREQUENCIA DE 60 HZ</t>
  </si>
  <si>
    <t>GRUPO GERADOR DIESEL, COM CARENAGEM, POTENCIA STANDART ENTRE 210 E 220 KVA, VELOCIDADE DE 1800 RPM, FREQUENCIA DE 60 HZ</t>
  </si>
  <si>
    <t>GRUPO GERADOR DIESEL, COM CARENAGEM, POTENCIA STANDART ENTRE 250 E 260 KVA, VELOCIDADE DE 1800 RPM, FREQUENCIA DE 60 HZ</t>
  </si>
  <si>
    <t>GRUPO GERADOR DIESEL, COM CARENAGEM, POTENCIA STANDART ENTRE 50 E 55 KVA, VELOCIDADE DE 1800 RPM, FREQUENCIA DE 60 HZ</t>
  </si>
  <si>
    <t>GRUPO GERADOR DIESEL, SEM CARENAGEM, POTENCIA STANDART ENTRE 100 E 110 KVA, VELOCIDADE DE 1800 RPM, FREQUENCIA DE 60 HZ</t>
  </si>
  <si>
    <t>GRUPO GERADOR DIESEL, SEM CARENAGEM, POTENCIA STANDART ENTRE 210 E 220 KVA, VELOCIDADE DE 1800 RPM, FREQUENCIA DE 60 HZ</t>
  </si>
  <si>
    <t>GRUPO GERADOR DIESEL, SEM CARENAGEM, POTENCIA STANDART ENTRE 250 E 260 KVA, VELOCIDADE DE 1800 RPM, FREQUENCIA DE 60 HZ</t>
  </si>
  <si>
    <t>GRUPO GERADOR DIESEL, SEM CARENAGEM, POTENCIA STANDART ENTRE 80 E 90 KVA, VELOCIDADE DE 1800 RPM, FREQUENCIA DE 60 HZ</t>
  </si>
  <si>
    <t>GRUPO GERADOR ESTACIONARIO SILENCIADO, POTENCIA 50 KVA, MOTOR  DIESEL</t>
  </si>
  <si>
    <t>GRUPO GERADOR ESTACIONARIO, MOTOR DIESEL POTENCIA 170 KVA</t>
  </si>
  <si>
    <t>GRUPO GERADOR ESTACIONARIO, POTENCIA 150 KVA, MOTOR DIESEL</t>
  </si>
  <si>
    <t>GRUPO GERADOR ESTACIONARIO, SILENCIADO, POTENCIA 180 KVA, MOTOR  DIESEL</t>
  </si>
  <si>
    <t>GRUPO GERADOR REBOCAVEL, POTENCIA *66* KVA, MOTOR A DIESEL</t>
  </si>
  <si>
    <t>GUARNICAO / ALIZAR / VISTA LISA EM MADEIRA MACICA, PARA PORTA  , E = *1* CM, L = *5* CM, CEDRINHO / ANGELIM COMERCIAL / TAURI/ CURUPIXA / PEROBA / CUMARU OU EQUIVALENTE DA REGIAO</t>
  </si>
  <si>
    <t>GUARNICAO / ALIZAR / VISTA LISA EM MADEIRA MACICA, PARA PORTA , E = *1* CM, L = *5* CM,  PINUS /EUCALIPTO / VIROLA OU EQUIVALENTE DA REGIAO</t>
  </si>
  <si>
    <t>GUARNICAO / ALIZAR / VISTA, E = *1,5* CM, L = *5,0* CM, EM POLIESTIRENO, BRANCO (JOGO PARA 1 FACE)</t>
  </si>
  <si>
    <t>GUARNICAO / MOLDURA / ARREMATE DE ACABAMENTO PARA ESQUADRIA, EM ALUMINIO PERFIL 25, ACABAMENTO ANODIZADO BRANCO OU BRILHANTE, PARA 1 FACE</t>
  </si>
  <si>
    <t>GUARNICAO/ALIZAR/VISTA, E = *1,3* CM, L = *5,0* CM HASTE REGULAVEL = *35* MM, EM MDF/PVC WOOD/ POLIESTIRENO OU MADEIRA LAMINADA, PRIMER BRANCO (JOGO PARA 1 FACE)</t>
  </si>
  <si>
    <t>GUARNICAO/ALIZAR/VISTA, E = *1,3* CM, L = *7,0* CM, EM POLIESTIRENO, BRANCO (JOGO PARA 1 FACE)</t>
  </si>
  <si>
    <t>GUINCHO DE ALAVANCA MANUAL, CAPACIDADE DE 1,6 T, COM 20 M DE CABO DE ACO (AQUISICAO)</t>
  </si>
  <si>
    <t>GUINCHO DE ALAVANCA MANUAL, CAPACIDADE 3,2 T COM 20 M DE CABO DE ACO DIAMETRO 16,3 MM</t>
  </si>
  <si>
    <t>GUINCHO ELETRICO DE COLUNA, CAPACIDADE 400 KG, COM MOTO FREIO, MOTOR TRIFASICO DE 1,25 CV</t>
  </si>
  <si>
    <t>GUINDASTE HIDRAULICO AUTOPROPELIDO, COM LANCA TELESCOPICA 28,80 M, CAPACIDADE MAXIMA 30 T, POTENCIA 97 KW, TRACAO  4 X 4</t>
  </si>
  <si>
    <t>GUINDASTE HIDRAULICO AUTOPROPELIDO, COM LANCA TELESCOPICA 40 M, CAPACIDADE MAXIMA 60 T, POTENCIA 260 KW, TRACAO  6 X 6</t>
  </si>
  <si>
    <t>GUINDASTE HIDRAULICO AUTOPROPELIDO, COM LANCA TELESCOPICA 50 M, CAPACIDADE MAXIMA 100 T, POTENCIA 350 KW,  TRACAO 10 X 6</t>
  </si>
  <si>
    <t>GUINDAUTO HIDRAULICO, CAPACIDADE MAXIMA DE CARGA 10000 KG, MOMENTO MAXIMO DE CARGA 23 TM , ALCANCE MAXIMO HORIZONTAL 11,80 M, PARA MONTAGEM SOBRE CHASSI DE CAMINHAO PBT MINIMO 15000 KG (INCLUI MONTAGEM, NAO INCLUI CAMINHAO)</t>
  </si>
  <si>
    <t>GUINDAUTO HIDRAULICO, CAPACIDADE MAXIMA DE CARGA 14340 KG, MOMENTO MAXIMO DE CARGA 42,3 TM, ALCANCE MAXIMO HORIZONTAL 16,80 M, PARA MONTAGEM SOBRE CHASSI DE CAMINHAO PBT MINIMO 23000 KG (INCLUI MONTAGEM, NAO INCLUI CAMINHAO)</t>
  </si>
  <si>
    <t>GUINDAUTO HIDRAULICO, CAPACIDADE MAXIMA DE CARGA 30000 KG, MOMENTO MAXIMO DE CARGA 92,2 TM , ALCANCE MAXIMO HORIZONTAL  22,00 M, PARA MONTAGEM SOBRE CHASSI DE CAMINHAO PBT MINIMO 30000 KG (INCLUI MONTAGEM, NAO INCLUI CAMINHAO)</t>
  </si>
  <si>
    <t>GUINDAUTO HIDRAULICO, CAPACIDADE MAXIMA DE CARGA 3300 KG, MOMENTO MAXIMO DE CARGA 5,8 TM , ALCANCE MAXIMO HORIZONTAL  7,60 M, PARA MONTAGEM SOBRE CHASSI DE CAMINHAO PBT MINIMO 8000 KG (INCLUI MONTAGEM, NAO INCLUI CAMINHAO)</t>
  </si>
  <si>
    <t>GUINDAUTO HIDRAULICO, CAPACIDADE MAXIMA DE CARGA 6200 KG, MOMENTO MAXIMO DE CARGA 11,7 TM , ALCANCE MAXIMO HORIZONTAL  9,70 M, PARA MONTAGEM SOBRE CHASSI DE CAMINHAO PBT MINIMO 13000 KG (INCLUI MONTAGEM, NAO INCLUI CAMINHAO)</t>
  </si>
  <si>
    <t>GUINDAUTO HIDRAULICO, CAPACIDADE MAXIMA DE CARGA 8500 KG, MOMENTO MAXIMO DE CARGA 30,4 TM , ALCANCE MAXIMO HORIZONTAL  14,30 M, PARA MONTAGEM SOBRE CHASSI DE CAMINHAO PBT MINIMO 23000 KG (INCLUI MONTAGEM, NAO INCLUI CAMINHAO)</t>
  </si>
  <si>
    <t>HASTE ANCORA EM ACO GALVANIZADO, DIMENSOES 16 MM X 2000 MM</t>
  </si>
  <si>
    <t>HASTE DE ACO GALVANIZADO PARA FIXACAO DE CONCERTINA 2 "/3 M</t>
  </si>
  <si>
    <t>HASTE DE ATERRAMENTO EM ACO COM 3,00 M DE COMPRIMENTO E DN = 3/4", REVESTIDA COM BAIXA CAMADA DE COBRE, SEM CONECTOR</t>
  </si>
  <si>
    <t>HASTE DE ATERRAMENTO EM ACO COM 3,00 M DE COMPRIMENTO E DN = 5/8", REVESTIDA COM BAIXA CAMADA DE COBRE, COM CONECTOR TIPO GRAMPO</t>
  </si>
  <si>
    <t>HASTE DE ATERRAMENTO EM ACO COM 3,00 M DE COMPRIMENTO E DN = 5/8", REVESTIDA COM BAIXA CAMADA DE COBRE, SEM CONECTOR</t>
  </si>
  <si>
    <t>HASTE DE ATERRAMENTO EM ACO GALVANIZADO TIPO CANTONEIRA COM 2,00 M DE COMPRIMENTO, 25 X 25 MM E CHAPA DE 3/16"</t>
  </si>
  <si>
    <t>HASTE RETA PARA GANCHO DE FERRO GALVANIZADO, COM ROSCA 1/4 " X 30 CM PARA FIXACAO DE TELHA METALICA, INCLUI PORCA E ARRUELAS DE VEDACAO</t>
  </si>
  <si>
    <t>HASTE RETA PARA GANCHO DE FERRO GALVANIZADO, COM ROSCA 1/4 " X 40 CM PARA FIXACAO DE TELHA DE FIBROCIMENTO, INCLUI PORCA SEXTAVADA DE  ZINCO</t>
  </si>
  <si>
    <t>HASTE RETA PARA GANCHO DE FERRO GALVANIZADO, COM ROSCA 5/16" X 35 CM PARA FIXACAO DE TELHA DE FIBROCIMENTO, INCLUI PORCA E ARRUELAS DE VEDACAO</t>
  </si>
  <si>
    <t>HASTE RETA PARA GANCHO DE FERRO GALVANIZADO, COM ROSCA 5/16" X 40 CM PARA FIXACAO DE TELHA DE FIBROCIMENTO, INCLUI PORCA SEXTAVADA DE  ZINCO</t>
  </si>
  <si>
    <t>HASTE RETA PARA GANCHO DE FERRO GALVANIZADO, COM ROSCA 5/16" X 45 CM PARA FIXACAO DE TELHA DE FIBROCIMENTO, INCLUI PORCA E ARRUELAS DE VEDACAO</t>
  </si>
  <si>
    <t>HIDRANTE DE COLUNA COMPLETO, EM FERRO FUNDIDO, DN = 100 MM, COM REGISTRO, CUNHA DE BORRACHA, CURVA DESSIMETRICA, EXTREMIDADE E TAMPAS (INCLUI KIT FIXACAO)</t>
  </si>
  <si>
    <t>HIDRANTE DE COLUNA COMPLETO, EM FERRO FUNDIDO, DN = 75 MM, COM REGISTRO, CUNHA DE BORRACHA, CURVA DESSIMETRICA, EXTREMIDADE E TAMPAS (INCLUI KIT FIXACAO)</t>
  </si>
  <si>
    <t>HIDRANTE SUBTERRANEO, EM FERRO FUNDIDO, COM CURVA CURTA E CAIXA, DN 75 MM</t>
  </si>
  <si>
    <t>HIDRANTE SUBTERRANEO, EM FERRO FUNDIDO, COM CURVA LONGA E CAIXA, DN 75 MM</t>
  </si>
  <si>
    <t>HIDROJATEADORA PARA DESOBSTRUCAO DE REDES E GALERIAS, TANQUE 7000 L, BOMBA TRIPLEX 120 KGF/CM2 128 L/MIN (INCLUI MONTAGEM, NAO INCLUI CAMINHAO)</t>
  </si>
  <si>
    <t>HIDROJATEADORA PARA DESOBSTRUCAO DE REDES E GALERIAS, TANQUE 7000 L, BOMBA TRIPLEX 140 KGF/CM2 260 L/MIN ALIMENTADA POR MOTOR INDEPENDENTE A DIESEL POTENCIA 125 CV (INCLUI MONTAGEM, NAO INCLUI CAMINHAO)</t>
  </si>
  <si>
    <t>HIDROMETRO MULTIJATO / MEDIDOR DE AGUA, DN 1 1/2", VAZAO MAXIMA DE 20 M3/H, PARA AGUA POTAVEL FRIA, RELOJOARIA PLANA, CLASSE B, HORIZONTAL (SEM CONEXOES)</t>
  </si>
  <si>
    <t>HIDROMETRO MULTIJATO / MEDIDOR DE AGUA, DN 1", VAZAO MAXIMA DE 10 M3/H, PARA AGUA POTAVEL FRIA, RELOJOARIA PLANA, CLASSE B, HORIZONTAL (SEM CONEXOES)</t>
  </si>
  <si>
    <t>HIDROMETRO MULTIJATO / MEDIDOR DE AGUA, DN 1", VAZAO MAXIMA DE 7 M3/H, PARA AGUA POTAVEL FRIA, RELOJOARIA PLANA, CLASSE B, HORIZONTAL (SEM CONEXOES)</t>
  </si>
  <si>
    <t>HIDROMETRO MULTIJATO / MEDIDOR DE AGUA, DN 2", VAZAO MAXIMA DE 30 M3/H, PARA AGUA POTAVEL FRIA, RELOJOARIA PLANA, CLASSE B, HORIZONTAL (SEM CONEXOES)</t>
  </si>
  <si>
    <t>HIDROMETRO UNIJATO / MEDIDOR DE AGUA, DN 1/2", VAZAO MAXIMA DE 1,5 M3/H, PARA AGUA POTAVEL FRIA, RELOJOARIA PLANA, CLASSE B, HORIZONTAL (SEM CONEXOES)</t>
  </si>
  <si>
    <t>HIDROMETRO UNIJATO / MEDIDOR DE AGUA, DN 1/2", VAZAO MAXIMA DE 3 M3/H, PARA AGUA POTAVEL FRIA, RELOJOARIA PLANA, CLASSE B, HORIZONTAL (SEM CONEXOES)</t>
  </si>
  <si>
    <t>HIDROMETRO UNIJATO / MEDIDOR DE AGUA, DN 3/4", VAZAO MAXIMA DE 5 M3/H, PARA AGUA POTAVEL FRIA, RELOJOARIA PLANA, CLASSE B, HORIZONTAL (SEM CONEXOES)0,</t>
  </si>
  <si>
    <t>HIDROMETRO WOLTMANN, DN 2", VAZAO MAXIMA DE 50 M3/H, PARA AGUA POTAVEL FRIA, RELOJOARIA PLANA, TURBINA HORIZONTAL, EQUIPADO COM TELIMETRIA (SEM CONEXOES)</t>
  </si>
  <si>
    <t>HIDROMETRO WOLTMANN, DN 3", VAZAO MAXIMA DE 80 M3/H, PARA AGUA POTAVEL FRIA, RELOJOARIA PLANA, TURBINA HORIZONTAL, EQUIPADO COM TELIMETRIA (SEM CONEXOES)</t>
  </si>
  <si>
    <t>IGNITOR PARA LAMPADA DE VAPOR DE SODIO / VAPOR METALICO ATE 2000 W, TENSAO DE PULSO ENTRE 600 A 750 V</t>
  </si>
  <si>
    <t>IGNITOR PARA LAMPADA DE VAPOR DE SODIO / VAPOR METALICO ATE 400 W, TENSAO DE PULSO ENTRE 3000 A 4500 V</t>
  </si>
  <si>
    <t>IGNITOR PARA LAMPADA DE VAPOR DE SODIO / VAPOR METALICO ATE 400 W, TENSAO DE PULSO ENTRE 580 A 750 V</t>
  </si>
  <si>
    <t>IMPERMEABILIZADOR (HORISTA)</t>
  </si>
  <si>
    <t>IMPERMEABILIZADOR (MENSALISTA)</t>
  </si>
  <si>
    <t>IMPERMEABILIZANTE FLEXIVEL BRANCO DE BASE ACRILICA PARA COBERTURAS</t>
  </si>
  <si>
    <t>IMPERMEABILIZANTE INCOLOR,  BASE SILICONE, PARA TRATAMENTO DE FACHADAS, TELHAS, PEDRAS E OUTRAS SUPERFICIES</t>
  </si>
  <si>
    <t>IMUNIZANTE PARA MADEIRA, INCOLOR</t>
  </si>
  <si>
    <t>INSTALADOR DE TUBULACOES (TUBOS/EQUIPAMENTOS)</t>
  </si>
  <si>
    <t>INSTALADOR DE TUBULACOES (TUBOS/EQUIPAMENTOS) (MENSALISTA)</t>
  </si>
  <si>
    <t>INTERRUPTOR BIPOLAR SIMPLES 10 A, 250 V (APENAS MODULO)</t>
  </si>
  <si>
    <t>INTERRUPTOR BIPOLAR 10A, 250V, CONJUNTO MONTADO PARA EMBUTIR 4" X 2" (PLACA + SUPORTE + MODULO)</t>
  </si>
  <si>
    <t>INTERRUPTOR INTERMEDIARIO 10 A, 250 V (APENAS MODULO)</t>
  </si>
  <si>
    <t>INTERRUPTOR INTERMEDIARIO 10A, 250V, CONJUNTO MONTADO PARA EMBUTIR 4" X 2" (PLACA + SUPORTE + MODULO)</t>
  </si>
  <si>
    <t>INTERRUPTOR PARALELO + TOMADA 2P+T 10A, 250V, CONJUNTO MONTADO PARA EMBUTIR 4" X 2" (PLACA + SUPORTE + MODULOS)</t>
  </si>
  <si>
    <t>INTERRUPTOR PARALELO 10A, 250V (APENAS MODULO)</t>
  </si>
  <si>
    <t>INTERRUPTOR PARALELO 10A, 250V, CONJUNTO MONTADO PARA EMBUTIR 4" X 2" (PLACA + SUPORTE + MODULO)</t>
  </si>
  <si>
    <t>INTERRUPTOR SIMPLES + INTERRUPTOR PARALELO + TOMADA 2P+T 10A, 250V, CONJUNTO MONTADO PARA EMBUTIR 4" X 2" (PLACA + SUPORTE + MODULOS)</t>
  </si>
  <si>
    <t>INTERRUPTOR SIMPLES + INTERRUPTOR PARALELO 10A, 250V, CONJUNTO MONTADO PARA EMBUTIR 4" X 2" (PLACA + SUPORTE + MODULOS)</t>
  </si>
  <si>
    <t>INTERRUPTOR SIMPLES + TOMADA 2P+T 10A, 250V, CONJUNTO MONTADO PARA EMBUTIR 4" X 2" (PLACA + SUPORTE + MODULOS)</t>
  </si>
  <si>
    <t>INTERRUPTOR SIMPLES + 2 INTERRUPTORES PARALELOS 10A, 250V, CONJUNTO MONTADO PARA EMBUTIR 4" X 2" (PLACA + SUPORTE + MODULOS)</t>
  </si>
  <si>
    <t>INTERRUPTOR SIMPLES 10A, 250V (APENAS MODULO)</t>
  </si>
  <si>
    <t>INTERRUPTOR SIMPLES 10A, 250V, CONJUNTO MONTADO PARA EMBUTIR 4" X 2" (PLACA + SUPORTE + MODULO)</t>
  </si>
  <si>
    <t>INTERRUPTOR SIMPLES 10A, 250V, CONJUNTO MONTADO PARA SOBREPOR 4" X 2" (CAIXA + MODULO)</t>
  </si>
  <si>
    <t>INTERRUPTOR SIMPLES 10A, 250V, CONJUNTO MONTADO PARA SOBREPOR 4" X 2" (CAIXA + 2 MODULOS)</t>
  </si>
  <si>
    <t>INTERRUPTORES PARALELOS (2 MODULOS) + TOMADA 2P+T 10A, 250V, CONJUNTO MONTADO PARA EMBUTIR 4" X 2" (PLACA + SUPORTE + MODULOS)</t>
  </si>
  <si>
    <t>INTERRUPTORES PARALELOS (2 MODULOS) 10A, 250V, CONJUNTO MONTADO PARA EMBUTIR 4" X 2" (PLACA + SUPORTE + MODULOS)</t>
  </si>
  <si>
    <t>INTERRUPTORES PARALELOS (3 MODULOS) 10A, 250V, CONJUNTO MONTADO PARA EMBUTIR 4" X 2" (PLACA + SUPORTE + MODULO)</t>
  </si>
  <si>
    <t>INTERRUPTORES SIMPLES (2 MODULOS) + TOMADA 2P+T 10A, 250V, CONJUNTO MONTADO PARA EMBUTIR 4" X 2" (PLACA + SUPORTE + MODULOS)</t>
  </si>
  <si>
    <t>INTERRUPTORES SIMPLES (2 MODULOS) + 1 INTERRUPTOR PARALELO 10A, 250V, CONJUNTO MONTADO PARA EMBUTIR 4" X 2" (PLACA + SUPORTE + MODULOS)</t>
  </si>
  <si>
    <t>INTERRUPTORES SIMPLES (2 MODULOS) 10A, 250V, CONJUNTO MONTADO PARA EMBUTIR 4" X 2" (PLACA + SUPORTE + MODULOS)</t>
  </si>
  <si>
    <t>INTERRUPTORES SIMPLES (3 MODULOS) 10A, 250V, CONJUNTO MONTADO PARA EMBUTIR 4" X 2" (PLACA + SUPORTE + MODULOS)</t>
  </si>
  <si>
    <t>INVERSOR DE SOLDA MONOFASICO DE 160 A, POTENCIA DE 5400 W, TENSAO DE 220 V, TURBO VENTILADO, PROTECAO POR FUSIVEL TERMICO, PARA ELETRODOS DE 2,0 A 4,0 MM</t>
  </si>
  <si>
    <t>ISOLADOR DE PORCELANA SUSPENSO, DISCO TIPO GARFO OLHAL, DIAMETRO DE 152 MM, PARA TENSAO DE *15* KV</t>
  </si>
  <si>
    <t>ISOLADOR DE PORCELANA, TIPO BUCHA, PARA TENSAO DE *15* KV</t>
  </si>
  <si>
    <t>ISOLADOR DE PORCELANA, TIPO BUCHA, PARA TENSAO DE *35* KV</t>
  </si>
  <si>
    <t>ISOLADOR DE PORCELANA, TIPO PINO MONOCORPO, PARA TENSAO DE *15* KV</t>
  </si>
  <si>
    <t>ISOLADOR DE PORCELANA, TIPO PINO MONOCORPO, PARA TENSAO DE *35* KV</t>
  </si>
  <si>
    <t>ISOLADOR DE PORCELANA, TIPO ROLDANA, DIMENSOES DE *72* X *72* MM, PARA USO EM BAIXA TENSAO</t>
  </si>
  <si>
    <t>JANELA BASCULANTE EM MADEIRA PINUS/ EUCALIPTO/ TAUARI/ VIROLA OU EQUIVALENTE DA REGIAO, *60 X 60*, CAIXA DO BATENTE/ MARCO E = *10* CM, 2 BASCULAS PARA VIDRO, COM FERRAGENS (SEM VIDRO, SEM GUARNICAO/ALIZAR E SEM ACABAMENTO)</t>
  </si>
  <si>
    <t>JANELA BASCULANTE EM MADEIRA PINUS/ EUCALIPTO/ TAUARI/ VIROLA OU EQUIVALENTE DA REGIAO, CAIXA DO BATENTE/ MARCO *10* CM, *2* FOLHAS BASCULANTES PARA VIDRO, COM FERRAGENS (SEM VIDRO, SEM GUARNICAO/ALIZAR E SEM ACABAMENTO)</t>
  </si>
  <si>
    <t>JANELA BASCULANTE, ACO, COM BATENTE/REQUADRO, 60 X 60 CM (SEM VIDROS)</t>
  </si>
  <si>
    <t>JANELA BASCULANTE, EM ALUMINIO PERFIL 20, 80 X 60 CM (A X L), 4 FLS (1 FIXA E 3 MOVEIS), ACABAMENTO BRANCO OU BRILHANTE, BATENTE DE 3 A 4 CM, COM VIDRO 4 MM, SEM GUARNICAO</t>
  </si>
  <si>
    <t>JANELA DE ABRIR EM MADEIRA IMBUIA/CEDRO ARANA/CEDRO ROSA OU EQUIVALENTE DA REGIAO, CAIXA DO BATENTE/MARCO *10* CM, 2 FOLHAS DE ABRIR TIPO VENEZIANA E 2 FOLHAS DE ABRIR PARA VIDRO, COM GUARNICAO/ALIZAR, COM FERRAGENS, (SEM VIDRO E SEM ACABAMENTO)</t>
  </si>
  <si>
    <t>JANELA DE ABRIR EM MADEIRA PINUS/EUCALIPTO/ TAUARI/ VIROLA OU EQUIVALENTE DA REGIAO, CAIXA DO BATENTE/MARCO *10* CM, 2 FOLHAS DE ABRIR TIPO VENEZIANA E 2 FOLHAS GUILHOTINA PARA VIDRO, COM FERRAGENS (SEM VIDRO,SEM GUARNICAO/ALIZAR E SEM ACABAMENTO)</t>
  </si>
  <si>
    <t>JANELA DE CORRER, ACO, BATENTE/REQUADRO DE 6 A 14 CM, COM DIVISAO HORIZ , PINT ANTICORROSIVA, SEM VIDRO, BANDEIRA COM BASCULA, 4 FLS, 120 X 150 CM (A X L)</t>
  </si>
  <si>
    <t>JANELA DE CORRER, EM ALUMINIO PEFIL 25, 100 X 200 CM (A X L), 4 FLS, SEM BANDEIRA, ACABAMENTO BRANCO OU BRILHANTE, BATENTE DE 6 A 7 CM, COM VIDRO 4 MM, SEM GUARNICAO/ALIZAR</t>
  </si>
  <si>
    <t>JANELA DE CORRER, EM ALUMINIO PERFIL 25, 100 X 120 CM (A X L), 2 FLS MOVEIS, SEM BANDEIRA, ACABAMENTO BRANCO OU BRILHANTE, BATENTE DE 6 A 7 CM, COM VIDRO 4 MM, SEM GUARNICAO</t>
  </si>
  <si>
    <t>JANELA DE CORRER, EM ALUMINIO PERFIL 25, 100 X 150 CM (A X L), 2 FLS MOVEIS, SEM BANDEIRA, ACABAMENTO BRANCO OU BRILHANTE, BATENTE DE 6 A 7 CM, COM VIDRO 4 MM, SEM GUARNICAO</t>
  </si>
  <si>
    <t>JANELA DE CORRER, EM ALUMINIO PERFIL 25, 100 X 150 CM (A X L), 4 FLS MOVEIS, SEM BANDEIRA, ACABAMENTO BRANCO OU BRILHANTE, BATENTE DE 6 A 7 CM, COM VIDRO 4 MM, SEM GUARNICAO/ALIZAR</t>
  </si>
  <si>
    <t>JANELA DE CORRER, EM ALUMINIO PERFIL 25, 120 X 150 CM (A X L), 4 FLS, BANDEIRA COM BASCULA, ACABAMENTO BRANCO OU BRILHANTE, BATENTE/REQUADRO DE 6 A 14 CM, COM VIDRO 4 MM, SEM GUARNICAO/ALIZAR</t>
  </si>
  <si>
    <t>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t>
  </si>
  <si>
    <t>JANELA DE 6 FOLHAS DE CORRER EM MADEIRA IMBUIA/CEDRO ARANA/CEDRO ROSA OU EQUIVALENTE DA REGIAO, CAIXA DO BATENTE/MARCO *10* CM, 2 FOLHAS DE CORRER VENEZIANA, 2 FOLHAS FIXAS VENEZIANA E 2 FOLHAS DE CORRER PARA VIDRO, COM FERRAGENS (SEM VIDRO, SEM ACABAMENTO E SEM GUARNICAO/ALIZAR)</t>
  </si>
  <si>
    <t>JANELA DE 6 FOLHAS DE CORRER EM MADEIRA PINUS/ EUCALIPTO/ TAUARI/ VIROLA OU  EQUIVALENTE DA REGIAO, CAIXA DO BATENTE/MARCO *10* CM, 2 FOLHAS DE CORRER VENEZIANA, 2 FOLHAS FIXAS VENEZIANA E 2 FOLHAS DE CORRER PARA VIDRO, COM FERRAGENS (SEM VIDRO, SEM ACABAMENTO E SEM GUARNICAO/ALIZAR)</t>
  </si>
  <si>
    <t>JANELA EM MADEIRA CEDRINHO/ ANGELIM COMERCIAL/ CURUPIXA/ CUMARU OU EQUIVALENTE DA REGIAO, CAIXA DO BATENTE/MARCO *10* CM, 2 FOLHAS DE ABRIR TIPO VENEZIANA E 2 FOLHAS GUILHOTINA PARA VIDRO, COM GUARNICAO/ALIZAR, COM FERRAGENS (SEM VIDRO E SEM ACABAMENTO)</t>
  </si>
  <si>
    <t>JANELA FIXA, EM ALUMINIO PERFIL 20, 60  X 80 CM (A X L), BATENTE/REQUADRO DE 3 A 14 CM, COM VIDRO 4 MM, SEM GUARNICAO/ALIZAR, ACABAMENTO ALUM BRANCO OU BRILHANTE</t>
  </si>
  <si>
    <t>JANELA INTEGRADA VENEZIANA EM ALUMINIO PERFIL 25, 120 X 120 CM (A X L), 2 FLS ( 2 VIDROS) E VENEZIANA COM ACIONAMENTO MANUAL, SEM BANDEIRA, ACABAMENTO BRILHANTE, BATENTE DE 11,50 A 12,50 CM, COM VIDRO 4 MM, INCLUSO GUARNICAO</t>
  </si>
  <si>
    <t>JANELA MAXIM AR EM MADEIRA CEDRINHO/ ANGELIM COMERCIAL/ CURUPIXA/ CUMARU OU EQUIVALENTE DA REGIAO, CAIXA DO BATENTE/MARCO *10* CM, 1 FOLHA  PARA VIDRO, COM GUARNICAO/ALIZAR, COM FERRAGENS, (SEM VIDRO E SEM ACABAMENTO)</t>
  </si>
  <si>
    <t>JANELA MAXIM AR, EM ALUMINIO PERFIL 25, 60 X 80 CM (A X L), ACABAMENTO BRANCO OU BRILHANTE, BATENTE DE 4 A 5 CM, COM VIDRO 4 MM, SEM GUARNICAO/ALIZAR</t>
  </si>
  <si>
    <t>JANELA MAXIMO AR, ACO, BATENTE / REQUADRO DE 6 A 14 CM, PINT ANTICORROSIVA, SEM VIDRO, COM GRADE, 1 FL, 60  X 80 CM (A X L)</t>
  </si>
  <si>
    <t>JANELA VENEZIANA DE CORRER, EM ALUMINIO PERFIL 25, 100 X 120 CM (A X L), 3 FLS (2 VENEZIANAS E 1 VIDRO), SEM BANDEIRA, ACABAMENTO BRANCO OU BRILHANTE, BATENTE DE 8 A 9 CM, COM VIDRO 4 MM, SEM GUARNICAO/ALIZAR</t>
  </si>
  <si>
    <t>JANELA VENEZIANA DE CORRER, EM ALUMINIO PERFIL 25, 100 X 150 CM (A X L), 6 FLS (4 VENEZIANAS E 2 VIDROS), SEM BANDEIRA, ACABAMENTO BRANCO OU BRILHANTE, BATENTE DE 8 A 9 CM, COM VIDRO 4 MM, SEM GUARNICAO / ALIZAR</t>
  </si>
  <si>
    <t>JARDINEIRO (HORISTA)</t>
  </si>
  <si>
    <t>JARDINEIRO (MENSALISTA)</t>
  </si>
  <si>
    <t>JOELHO CPVC, SOLDAVEL, 45 GRAUS, 15 MM, PARA AGUA QUENTE</t>
  </si>
  <si>
    <t>JOELHO CPVC, SOLDAVEL, 45 GRAUS, 22 MM, PARA AGUA QUENTE</t>
  </si>
  <si>
    <t>JOELHO CPVC, SOLDAVEL, 45 GRAUS, 28 MM, PARA AGUA QUENTE</t>
  </si>
  <si>
    <t>JOELHO CPVC, SOLDAVEL, 45 GRAUS, 35 MM, PARA AGUA QUENTE</t>
  </si>
  <si>
    <t>JOELHO CPVC, SOLDAVEL, 45 GRAUS, 42 MM, PARA AGUA QUENTE</t>
  </si>
  <si>
    <t>JOELHO CPVC, SOLDAVEL, 45 GRAUS, 54 MM, PARA AGUA QUENTE</t>
  </si>
  <si>
    <t>JOELHO CPVC, SOLDAVEL, 45 GRAUS, 73 MM, PARA AGUA QUENTE</t>
  </si>
  <si>
    <t>JOELHO CPVC, SOLDAVEL, 45 GRAUS, 89 MM, PARA AGUA QUENTE</t>
  </si>
  <si>
    <t>JOELHO CPVC, SOLDAVEL, 90 GRAUS, 114 MM, PARA AGUA QUENTE</t>
  </si>
  <si>
    <t>JOELHO CPVC, SOLDAVEL, 90 GRAUS, 15 MM, PARA AGUA QUENTE</t>
  </si>
  <si>
    <t>JOELHO CPVC, SOLDAVEL, 90 GRAUS, 22 MM, PARA AGUA QUENTE</t>
  </si>
  <si>
    <t>JOELHO CPVC, SOLDAVEL, 90 GRAUS, 28 MM, PARA AGUA QUENTE</t>
  </si>
  <si>
    <t>JOELHO CPVC, SOLDAVEL, 90 GRAUS, 35 MM, PARA AGUA QUENTE</t>
  </si>
  <si>
    <t>JOELHO CPVC, SOLDAVEL, 90 GRAUS, 42 MM, PARA AGUA QUENTE</t>
  </si>
  <si>
    <t>JOELHO CPVC, SOLDAVEL, 90 GRAUS, 54 MM, PARA AGUA QUENTE</t>
  </si>
  <si>
    <t>JOELHO CPVC, SOLDAVEL, 90 GRAUS, 73 MM, PARA AGUA QUENTE</t>
  </si>
  <si>
    <t>JOELHO CPVC, SOLDAVEL, 90 GRAUS, 89 MM, PARA AGUA QUENTE</t>
  </si>
  <si>
    <t>JOELHO DE REDUCAO, PVC SOLDAVEL, 90 GRAUS, 25 MM X 20 MM, COR MARROM, PARA AGUA FRIA PREDIAL</t>
  </si>
  <si>
    <t>JOELHO DE REDUCAO, PVC SOLDAVEL, 90 GRAUS, 32 MM X 25 MM, COR MARROM, PARA AGUA FRIA PREDIAL</t>
  </si>
  <si>
    <t>JOELHO DE REDUCAO, PVC, ROSCAVEL, 90 GRAUS, 1" X 3/4", COR BRANCA, PARA AGUA FRIA PREDIAL</t>
  </si>
  <si>
    <t>JOELHO DE REDUCAO, PVC, ROSCAVEL, 90 GRAUS, 3/4" X 1/2", COR BRANCA, PARA AGUA FRIA PREDIAL</t>
  </si>
  <si>
    <t>JOELHO DE TRANSICAO, CPVC, SOLDAVEL, 90 GRAUS, 15 MM X 1/2", PARA AGUA QUENTE</t>
  </si>
  <si>
    <t>JOELHO DE TRANSICAO, CPVC, SOLDAVEL, 90 GRAUS, 22 MM X 1/2", PARA AGUA QUENTE</t>
  </si>
  <si>
    <t>JOELHO DE TRANSICAO, CPVC, SOLDAVEL, 90 GRAUS, 22 MM X 3/4", PARA AGUA QUENTE</t>
  </si>
  <si>
    <t>JOELHO PPR 45 GRAUS, SOLDAVEL, F/F, DN 20 MM, PARA AGUA QUENTE PREDIAL</t>
  </si>
  <si>
    <t>JOELHO PPR 45 GRAUS, SOLDAVEL, F/F, DN 25 MM, PARA AGUA QUENTE PREDIAL</t>
  </si>
  <si>
    <t>JOELHO PPR 45 GRAUS, SOLDAVEL, F/F, DN 40 MM, PARA AQUA QUENTE E FRIA PREDIAL</t>
  </si>
  <si>
    <t>JOELHO PPR 45 GRAUS, SOLDAVEL, F/F, DN 50 MM, PARA AQUA QUENTE E FRIA PREDIAL</t>
  </si>
  <si>
    <t>JOELHO PPR 45 GRAUS, SOLDAVEL, F/F, DN 63 MM, PARA AQUA QUENTE E FRIA PREDIAL</t>
  </si>
  <si>
    <t>JOELHO PPR 45 GRAUS, SOLDAVEL, F/F, DN 75 MM, PARA AQUA QUENTE E FRIA PREDIAL</t>
  </si>
  <si>
    <t>JOELHO PPR 45 GRAUS, SOLDAVEL, F/F, DN 90 MM, PARA AQUA QUENTE E FRIA PREDIAL</t>
  </si>
  <si>
    <t>JOELHO PPR, 45 GRAUS, SOLDAVEL, F/F, DN 32 MM, PARA AGUA QUENTE PREDIAL</t>
  </si>
  <si>
    <t>JOELHO PPR, 90 GRAUS, SOLDAVEL, F/F, DN 110 MM, PARA AGUA QUENTE PREDIAL</t>
  </si>
  <si>
    <t>JOELHO PPR, 90 GRAUS, SOLDAVEL, F/F, DN 20 MM, PARA AGUA QUENTE PREDIAL</t>
  </si>
  <si>
    <t>JOELHO PPR, 90 GRAUS, SOLDAVEL, F/F, DN 25 MM, PARA AGUA QUENTE PREDIAL</t>
  </si>
  <si>
    <t>JOELHO PPR, 90 GRAUS, SOLDAVEL, F/F, DN 32 MM, PARA AGUA QUENTE PREDIAL</t>
  </si>
  <si>
    <t>JOELHO PPR, 90 GRAUS, SOLDAVEL, F/F, DN 40 MM, PARA AGUA QUENTE PREDIAL</t>
  </si>
  <si>
    <t>JOELHO PPR, 90 GRAUS, SOLDAVEL, F/F, DN 50 MM, PARA AGUA QUENTE PREDIAL</t>
  </si>
  <si>
    <t>JOELHO PPR, 90 GRAUS, SOLDAVEL, F/F, DN 63 MM, PARA AGUA QUENTE PREDIAL</t>
  </si>
  <si>
    <t>JOELHO PPR, 90 GRAUS, SOLDAVEL, F/F, DN 75 MM, PARA AGUA QUENTE PREDIAL</t>
  </si>
  <si>
    <t>JOELHO PPR, 90 GRAUS, SOLDAVEL, F/F, DN 90 MM, PARA AGUA QUENTE PREDIAL</t>
  </si>
  <si>
    <t>JOELHO PVC COM VISITA, 90 GRAUS, DN 100 X 50 MM, SERIE NORMAL, PARA ESGOTO PREDIAL</t>
  </si>
  <si>
    <t>JOELHO PVC, COM BOLSA E ANEL, 90 GRAUS, DN 40 X *38* MM, SERIE NORMAL, PARA ESGOTO PREDIAL</t>
  </si>
  <si>
    <t>JOELHO PVC, ROSCAVEL, 45 GRAUS, 1/2", COR BRANCA, PARA AGUA FRIA PREDIAL</t>
  </si>
  <si>
    <t>JOELHO PVC, ROSCAVEL, 45 GRAUS, 1", COR BRANCA, PARA AGUA FRIA PREDIAL</t>
  </si>
  <si>
    <t>JOELHO PVC, ROSCAVEL, 45 GRAUS, 3/4", COR BRANCA, PARA AGUA FRIA PREDIAL</t>
  </si>
  <si>
    <t>JOELHO PVC, ROSCAVEL, 90 GRAUS, 1/2", COR BRANCA, PARA AGUA FRIA PREDIAL</t>
  </si>
  <si>
    <t>JOELHO PVC, ROSCAVEL, 90 GRAUS, 1", COR BRANCA, PARA AGUA FRIA PREDIAL</t>
  </si>
  <si>
    <t>JOELHO PVC, ROSCAVEL, 90 GRAUS, 3/4", COR BRANCA, PARA AGUA FRIA PREDIAL</t>
  </si>
  <si>
    <t>JOELHO PVC, SOLDAVEL COM ROSCA, 90 GRAUS, 20 MM X 1/2", COR MARROM, PARA AGUA FRIA PREDIAL</t>
  </si>
  <si>
    <t>JOELHO PVC, SOLDAVEL COM ROSCA, 90 GRAUS, 25 MM X 1/2", COR MARROM, PARA AGUA FRIA PREDIAL</t>
  </si>
  <si>
    <t>JOELHO PVC, SOLDAVEL COM ROSCA, 90 GRAUS, 25 MM X 3/4", COR MARROM, PARA AGUA FRIA PREDIAL</t>
  </si>
  <si>
    <t>JOELHO PVC, SOLDAVEL COM ROSCA, 90 GRAUS, 32 MM X 3/4", COR MARROM, PARA AGUA FRIA PREDIAL</t>
  </si>
  <si>
    <t>JOELHO PVC, SOLDAVEL, BB, 45 GRAUS, DN 40 MM, PARA ESGOTO PREDIAL</t>
  </si>
  <si>
    <t>JOELHO PVC, SOLDAVEL, BB, 90 GRAUS, SEM ANEL, DN 40 MM, PARA ESGOTO PREDIAL SECUNDARIO</t>
  </si>
  <si>
    <t>JOELHO PVC, SOLDAVEL, COM BUCHA DE LATAO, 90 GRAUS, 20 MM X 1/2", PARA AGUA FRIA PREDIAL</t>
  </si>
  <si>
    <t>JOELHO PVC, SOLDAVEL, COM BUCHA DE LATAO, 90 GRAUS, 25 MM X 1/2", PARA AGUA FRIA PREDIAL</t>
  </si>
  <si>
    <t>JOELHO PVC, SOLDAVEL, COM BUCHA DE LATAO, 90 GRAUS, 25 MM X 3/4", PARA AGUA FRIA PREDIAL</t>
  </si>
  <si>
    <t>JOELHO PVC, SOLDAVEL, COM BUCHA DE LATAO, 90 GRAUS, 32 MM X 3/4", PARA AGUA FRIA PREDIAL</t>
  </si>
  <si>
    <t>JOELHO PVC, SOLDAVEL, PB, 45 GRAUS, DN 100 MM, PARA ESGOTO PREDIAL</t>
  </si>
  <si>
    <t>JOELHO PVC, SOLDAVEL, PB, 45 GRAUS, DN 150 MM, PARA ESGOTO PREDIAL</t>
  </si>
  <si>
    <t>JOELHO PVC, SOLDAVEL, PB, 45 GRAUS, DN 40 MM, PARA ESGOTO PREDIAL</t>
  </si>
  <si>
    <t>JOELHO PVC, SOLDAVEL, PB, 45 GRAUS, DN 50 MM, PARA ESGOTO PREDIAL</t>
  </si>
  <si>
    <t>JOELHO PVC, SOLDAVEL, PB, 45 GRAUS, DN 75 MM, PARA ESGOTO PREDIAL</t>
  </si>
  <si>
    <t>JOELHO PVC, SOLDAVEL, PB, 90 GRAUS, DN 100 MM, PARA ESGOTO PREDIAL</t>
  </si>
  <si>
    <t>JOELHO PVC, SOLDAVEL, PB, 90 GRAUS, DN 150 MM, PARA ESGOTO PREDIAL</t>
  </si>
  <si>
    <t>JOELHO PVC, SOLDAVEL, PB, 90 GRAUS, DN 40 MM, PARA ESGOTO PREDIAL</t>
  </si>
  <si>
    <t>JOELHO PVC, SOLDAVEL, PB, 90 GRAUS, DN 50 MM, PARA ESGOTO PREDIAL</t>
  </si>
  <si>
    <t>JOELHO PVC, SOLDAVEL, PB, 90 GRAUS, DN 75 MM, PARA ESGOTO PREDIAL</t>
  </si>
  <si>
    <t>JOELHO PVC, SOLDAVEL, 90 GRAUS, 110 MM, COR MARROM, PARA AGUA FRIA PREDIAL</t>
  </si>
  <si>
    <t>JOELHO PVC, SOLDAVEL, 90 GRAUS, 20 MM, COR MARROM, PARA AGUA FRIA PREDIAL</t>
  </si>
  <si>
    <t>JOELHO PVC, SOLDAVEL, 90 GRAUS, 25 MM, COR MARROM, PARA AGUA FRIA PREDIAL</t>
  </si>
  <si>
    <t>JOELHO PVC, SOLDAVEL, 90 GRAUS, 32 MM, COR MARROM, PARA AGUA FRIA PREDIAL</t>
  </si>
  <si>
    <t>JOELHO PVC, SOLDAVEL, 90 GRAUS, 40 MM, COR MARROM, PARA AGUA FRIA PREDIAL</t>
  </si>
  <si>
    <t>JOELHO PVC, SOLDAVEL, 90 GRAUS, 50 MM, COR MARROM, PARA AGUA FRIA PREDIAL</t>
  </si>
  <si>
    <t>JOELHO PVC, SOLDAVEL, 90 GRAUS, 60 MM, COR MARROM, PARA AGUA FRIA PREDIAL</t>
  </si>
  <si>
    <t>JOELHO PVC, SOLDAVEL, 90 GRAUS, 85 MM, COR MARROM, PARA AGUA FRIA PREDIAL</t>
  </si>
  <si>
    <t>JOELHO PVC, 90 GRAUS, ROSCAVEL, 1 1/4", COR BRANCA, AGUA FRIA PREDIAL</t>
  </si>
  <si>
    <t>JOELHO/COTOVELO 90 GRAUS, METALICO, PARA CONEXAO COM ANEL DESLIZANTE, DN 16 MM, EM TUBO PEX PARA INST. AGUA QUENTE/FRIA</t>
  </si>
  <si>
    <t>JOELHO/COTOVELO 90 GRAUS, METALICO, PARA CONEXAO COM ANEL DESLIZANTE, DN 20 MM, EM TUBO PEX PARA INST. AGUA QUENTE/FRIA</t>
  </si>
  <si>
    <t>JOELHO/COTOVELO 90 GRAUS, METALICO, PARA CONEXAO COM ANEL DESLIZANTE, DN 25 MM, EM TUBO PEX PARA INST. AGUA QUENTE/FRIA</t>
  </si>
  <si>
    <t>JOELHO/COTOVELO 90 GRAUS, METALICO, PARA CONEXAO COM ANEL DESLIZANTE, DN 32 MM, EM TUBO PEX PARA INST. AGUA QUENTE/FRIA</t>
  </si>
  <si>
    <t>JOELHO/COTOVELO 90 GRAUS, PLASTICO, PARA CONEXAO COM CRIMPAGEM, DN 16 MM, EM TUBO PEX PARA INST. AGUA QUENTE/FRIA</t>
  </si>
  <si>
    <t>JOELHO/COTOVELO 90 GRAUS, PLASTICO, PARA CONEXAO COM CRIMPAGEM, DN 20 MM, EM TUBO PEX PARA INST. AGUA QUENTE/FRIA</t>
  </si>
  <si>
    <t>JOELHO/COTOVELO 90 GRAUS, PLASTICO, PARA CONEXAO COM CRIMPAGEM, DN 25 MM, EM TUBO PEX PARA INST. AGUA QUENTE/FRIA</t>
  </si>
  <si>
    <t>JOELHO/COTOVELO 90 GRAUS, ROSCA FEMEA TERMINAL, METALICO, PARA CONEXAO COM ANEL DESLIZANTE, DN 16 MM X 1/2", EM TUBO PEX PARA INST. AGUA QUENTE/FRIA</t>
  </si>
  <si>
    <t>JOELHO/COTOVELO 90 GRAUS, ROSCA FEMEA TERMINAL, METALICO, PARA CONEXAO COM ANEL DESLIZANTE, DN 20 MM X 1/2", EM TUBO PEX PARA INST. AGUA QUENTE/FRIA</t>
  </si>
  <si>
    <t>JOELHO/COTOVELO 90 GRAUS, ROSCA FEMEA TERMINAL, METALICO, PARA CONEXAO COM ANEL DESLIZANTE, DN 20 MM X 3/4", EM TUBO PEX PARA INST. AGUA QUENTE/FRIA</t>
  </si>
  <si>
    <t>JOELHO/COTOVELO 90 GRAUS, ROSCA FEMEA TERMINAL, METALICO, PARA CONEXAO COM ANEL DESLIZANTE, DN 25 MM X 3/4", EM TUBO PEX PARA INST. AGUA QUENTE/FRIA</t>
  </si>
  <si>
    <t>JOELHO/COTOVELO 90 GRAUS, ROSCA FEMEA TERMINAL, PLASTICO, PARA CONEXAO COM CRIMPAGEM, DN 16 MM X 1/2", EM TUBO PEX PARA INST. AGUA QUENTE/FRIA</t>
  </si>
  <si>
    <t>JOELHO/COTOVELO 90 GRAUS, ROSCA FEMEA TERMINAL, PLASTICO, PARA CONEXAO COM CRIMPAGEM, DN 20 MM X 1/2", EM TUBO PEX PARA INST. AGUA QUENTE/FRIA</t>
  </si>
  <si>
    <t>JOELHO/COTOVELO 90 GRAUS, ROSCA FEMEA TERMINAL, PLASTICO, PARA CONEXAO COM CRIMPAGEM, DN 20 MM X 3/4", EM TUBO PEX PARA INST. AGUA QUENTE/FRIA</t>
  </si>
  <si>
    <t>JOELHO/COTOVELO 90 GRAUS, ROSCA FEMEA TERMINAL, PLASTICO, PARA CONEXAO COM CRIMPAGEM, DN 25 MM X 1/2", EM TUBO PEX PARA INST. AGUA QUENTE/FRIA</t>
  </si>
  <si>
    <t>JOELHO/COTOVELO, ROSCA FEMEA MOVEL, METALICO, PARA CONEXAO COM ANEL DESLIZANTE, DN 20 MM X 3/4", EM TUBO PEX PARA INST. AGUA QUENTE/FRIA</t>
  </si>
  <si>
    <t>JOELHO/COTOVELO, ROSCA FEMEA, COM BASE FIXA, METALICO, PARA CONEXAO COM ANEL DESLIZANTE, DN 16 MM X 1/2", EM TUBO PEX PARA INST. AGUA QUENTE/FRIA</t>
  </si>
  <si>
    <t>JOELHO/COTOVELO, ROSCA FEMEA, COM BASE FIXA, METALICO, PARA CONEXAO COM ANEL DESLIZANTE, DN 20 MM X 1/2", EM TUBO PEX PARA INST. AGUA QUENTE/FRIA</t>
  </si>
  <si>
    <t>JOELHO/COTOVELO, ROSCA FEMEA, COM BASE FIXA, METALICO, PARA CONEXAO COM ANEL DESLIZANTE, DN 25 MM X 3/4", EM TUBO PEX PARA INST. AGUA QUENTE/FRIA</t>
  </si>
  <si>
    <t>JOELHO, PVC SERIE R, 45 GRAUS, DN 100 MM, PARA ESGOTO PREDIAL</t>
  </si>
  <si>
    <t>JOELHO, PVC SERIE R, 45 GRAUS, DN 150 MM, PARA ESGOTO PREDIAL</t>
  </si>
  <si>
    <t>JOELHO, PVC SERIE R, 45 GRAUS, DN 40 MM, PARA ESGOTO PREDIAL</t>
  </si>
  <si>
    <t>JOELHO, PVC SERIE R, 45 GRAUS, DN 50 MM, PARA ESGOTO PREDIAL</t>
  </si>
  <si>
    <t>JOELHO, PVC SERIE R, 45 GRAUS, DN 75 MM, PARA ESGOTO PREDIAL</t>
  </si>
  <si>
    <t>JOELHO, PVC SERIE R, 90 GRAUS, DN 100 MM, PARA ESGOTO PREDIAL</t>
  </si>
  <si>
    <t>JOELHO, PVC SERIE R, 90 GRAUS, DN 150 MM, PARA ESGOTO PREDIAL</t>
  </si>
  <si>
    <t>JOELHO, PVC SERIE R, 90 GRAUS, DN 40 MM, PARA ESGOTO PREDIAL</t>
  </si>
  <si>
    <t>JOELHO, PVC SERIE R, 90 GRAUS, DN 50 MM, PARA ESGOTO PREDIAL</t>
  </si>
  <si>
    <t>JOELHO, PVC SERIE R, 90 GRAUS, DN 75 MM, PARA ESGOTO PREDIAL</t>
  </si>
  <si>
    <t>JOELHO, PVC SOLDAVEL, 45 GRAUS, 20 MM, COR MARROM, PARA AGUA FRIA PREDIAL</t>
  </si>
  <si>
    <t>JOELHO, PVC SOLDAVEL, 45 GRAUS, 25 MM, COR MARROM, PARA AGUA FRIA PREDIAL</t>
  </si>
  <si>
    <t>JOELHO, PVC SOLDAVEL, 45 GRAUS, 32 MM, COR MARROM, PARA AGUA FRIA PREDIAL</t>
  </si>
  <si>
    <t>JOELHO, PVC SOLDAVEL, 45 GRAUS, 40 MM, COR MARROM, PARA AGUA FRIA PREDIAL</t>
  </si>
  <si>
    <t>JOELHO, PVC SOLDAVEL, 45 GRAUS, 50 MM, COR MARROM, PARA AGUA FRIA PREDIAL</t>
  </si>
  <si>
    <t>JOELHO, PVC SOLDAVEL, 45 GRAUS, 60 MM, COR MARROM, PARA AGUA FRIA PREDIAL</t>
  </si>
  <si>
    <t>JOELHO, PVC SOLDAVEL, 45 GRAUS, 75 MM, COR MARROM, PARA AGUA FRIA PREDIAL</t>
  </si>
  <si>
    <t>JOELHO, PVC SOLDAVEL, 45 GRAUS, 85 MM, COR MARROM, PARA AGUA FRIA PREDIAL</t>
  </si>
  <si>
    <t>JOELHO, PVC SOLDAVEL, 90 GRAUS, 75 MM, COR MARROM, PARA AGUA FRIA PREDIAL</t>
  </si>
  <si>
    <t>JOGO DE TRANQUETA E ROSETA QUADRADA DE SOBREPOR SEM FUROS, EM LATAO CROMADO, *50 X 50* MM, PARA FECHADURA DE PORTA DE BANHEIRO</t>
  </si>
  <si>
    <t>JOGO DE TRANQUETA E ROSETA REDONDA DE SOBREPOR SEM FUROS, EM LATAO CROMADO, DIAMETRO *50* MM, PARA FECHADURA DE PORTA DE BANHEIRO</t>
  </si>
  <si>
    <t>JUNCAO DE REDUCAO INVERTIDA, PVC SOLDAVEL, 100 X 50 MM, SERIE NORMAL PARA ESGOTO PREDIAL</t>
  </si>
  <si>
    <t>JUNCAO DE REDUCAO INVERTIDA, PVC SOLDAVEL, 100 X 75 MM, SERIE NORMAL PARA ESGOTO PREDIAL</t>
  </si>
  <si>
    <t>JUNCAO DE REDUCAO INVERTIDA, PVC SOLDAVEL, 75 X 50 MM, SERIE NORMAL PARA ESGOTO PREDIAL</t>
  </si>
  <si>
    <t>JUNCAO DUPLA, PVC SERIE R, DN 100 X 100 X 100 MM, PARA ESGOTO PREDIAL</t>
  </si>
  <si>
    <t>JUNCAO DUPLA, PVC SOLDAVEL, DN 100 X 100 X 100 MM , SERIE NORMAL PARA ESGOTO PREDIAL</t>
  </si>
  <si>
    <t>JUNCAO INVERTIDA, PVC SOLDAVEL, 75 X 75 MM, SERIE NORMAL PARA ESGOTO PREDIAL</t>
  </si>
  <si>
    <t>JUNCAO SIMPLES DE REDUCAO, PVC, DN 100 X 50 MM, SERIE NORMAL PARA ESGOTO PREDIAL</t>
  </si>
  <si>
    <t>JUNCAO SIMPLES DE REDUCAO, PVC, DN 100 X 75 MM, SERIE NORMAL PARA ESGOTO PREDIAL</t>
  </si>
  <si>
    <t>JUNCAO SIMPLES, PVC SERIE R, DN 100 X 100 MM, PARA ESGOTO PREDIAL</t>
  </si>
  <si>
    <t>JUNCAO SIMPLES, PVC SERIE R, DN 100 X 75 MM, PARA ESGOTO PREDIAL</t>
  </si>
  <si>
    <t>JUNCAO SIMPLES, PVC SERIE R, DN 150 X 100 MM, PARA ESGOTO PREDIAL</t>
  </si>
  <si>
    <t>JUNCAO SIMPLES, PVC SERIE R, DN 150 X 150 MM, PARA ESGOTO PREDIAL</t>
  </si>
  <si>
    <t>JUNCAO SIMPLES, PVC SERIE R, DN 40 X 40 MM, PARA ESGOTO PREDIAL</t>
  </si>
  <si>
    <t>JUNCAO SIMPLES, PVC SERIE R, DN 50 X 50 MM, PARA ESGOTO PREDIAL</t>
  </si>
  <si>
    <t>JUNCAO SIMPLES, PVC SERIE R, DN 75 X 75 MM, PARA ESGOTO PREDIAL</t>
  </si>
  <si>
    <t>JUNCAO SIMPLES, PVC, 45 GRAUS, DN 100 X 100 MM, SERIE NORMAL PARA ESGOTO PREDIAL</t>
  </si>
  <si>
    <t>JUNCAO SIMPLES, PVC, 45 GRAUS, DN 40 X 40 MM, SERIE NORMAL PARA ESGOTO PREDIAL</t>
  </si>
  <si>
    <t>JUNCAO SIMPLES, PVC, 45 GRAUS, DN 50 X 50 MM, SERIE NORMAL PARA ESGOTO PREDIAL</t>
  </si>
  <si>
    <t>JUNCAO SIMPLES, PVC, 45 GRAUS, DN 75 X 75 MM, SERIE NORMAL PARA ESGOTO PREDIAL</t>
  </si>
  <si>
    <t>JUNCAO 2 GARRAS PARA FITA PERFURADA</t>
  </si>
  <si>
    <t>JUNCAO, PVC, 45 GRAUS, JE, BBB, DN 150 MM, PARA TUBO CORRUGADO E/OU LISO, REDE COLETORA DE ESGOTO</t>
  </si>
  <si>
    <t>JUNTA DE EXPANSAO BRONZE/LATAO (REF 900), PONTA X PONTA, 35 MM</t>
  </si>
  <si>
    <t>JUNTA DE EXPANSAO BRONZE/LATAO (REF 900), PONTA X PONTA, 42 MM</t>
  </si>
  <si>
    <t>JUNTA DE EXPANSAO BRONZE/LATAO (REF 900), PONTA X PONTA, 54 MM</t>
  </si>
  <si>
    <t>JUNTA DE EXPANSAO BRONZE/LATAO (REF 900), PONTA X PONTA, 66 MM</t>
  </si>
  <si>
    <t>JUNTA DE EXPANSAO DE COBRE (REF 900), PONTA X PONTA, 15 MM</t>
  </si>
  <si>
    <t>JUNTA DE EXPANSAO DE COBRE (REF 900), PONTA X PONTA, 22 MM</t>
  </si>
  <si>
    <t>JUNTA DE EXPANSAO DE COBRE (REF 900), PONTA X PONTA, 28 MM</t>
  </si>
  <si>
    <t>JUNTA DILATACAO ELASTICA PARA CONCRETO (FUGENBAND) O-12, ATE 5 MCA</t>
  </si>
  <si>
    <t>JUNTA DILATACAO ELASTICA PARA CONCRETO (FUGENBAND) O-22, ATE 30 MCA</t>
  </si>
  <si>
    <t>JUNTA DILATACAO ELASTICA PARA CONCRETO (FUGENBAND) O-35/10, ATE 100 MCA</t>
  </si>
  <si>
    <t>JUNTA DILATACAO ELASTICA PARA CONCRETO (FUGENBAND) O-35/6, ATE 100 MCA</t>
  </si>
  <si>
    <t>JUNTA PLASTICA DE DILATACAO PARA PISOS, COR CINZA, 10 X 4,5 MM (ALTURA X ESPESSURA)</t>
  </si>
  <si>
    <t>JUNTA PLASTICA DE DILATACAO PARA PISOS, COR CINZA, 17 X 3 MM (ALTURA X ESPESSURA)</t>
  </si>
  <si>
    <t>JUNTA PLASTICA DE DILATACAO PARA PISOS, COR CINZA, 27 X 3 MM (ALTURA X ESPESSURA)</t>
  </si>
  <si>
    <t>KIT ACESSORIOS PARA COMPRESSOR DE AR, 5 PECAS (PISTOLAS PINTURA, LIMPEZA E PULVERIZACAO, CALIBRADOR E MANGUEIRA)</t>
  </si>
  <si>
    <t>KIT CAVALETE, PVC, COM REGISTRO, PARA HIDROMETRO, BITOLAS 1/2" OU 3/4" - COMPLETO</t>
  </si>
  <si>
    <t>KIT CHASSI COZINHA, CUBA SIMPLES SEM MAQUINA LAVAR LOUCA PARA INSTALACAO PEX, QUADRO METALICO COM TRAVESSA COM FURO PARA ESGOTO DN 50 MM E FUROS SUPERIORES PARA AGUA, LARGURA *340* MM X ALTURA *650* MM, PARA CONEXAO COM ANEL DESLIZANTE (INCLUI TUBOS E CONEXOES PEX E TUBO E CONEXAO ESGOTO, NAO INCLUI CARENAGEM)</t>
  </si>
  <si>
    <t>KIT CHASSI COZINHA, CUBA SIMPLES SEM MAQUINA LAVAR LOUCA PARA INSTALACAO PEX, QUADRO METALICO COM TRAVESSA COM FURO PARA ESGOTO DN 50 MM E FUROS SUPERIORES PARA AGUA, LARGURA *340* MM X ALTURA *650* MM, PARA CONEXAO COM CRIMPAGEM (INCLUI TUBOS E CONEXOESPEX E TUBO E CONEXAO ESGOTO, NAO INCLUI CARENAGEM)</t>
  </si>
  <si>
    <t>KIT CHASSI TANQUE COM MAQUINA LAVAR ROUPA PARA INSTALACAO PEX, QUADRO METALICO COM TRAVESSA COM  FURO PARA ESGOTO DN 50 MM, FURO LATERAL PARA MAQUINA E FUROS SUPERIORES PARA AGUA, LARGURA *344* MM X ALTURA *442* MM, PARA CONEXAO COM CRIMPAGEM (INCLUI TUBOS E CONEXOES PEX E TUBO E CONEXAO ESGOTO, NAO INCLUI CARENAGEM)</t>
  </si>
  <si>
    <t>KIT CHASSI TANQUE COM MAQUINA LAVAR ROUPA PARA INSTALACAO PEX, QUADRO METALICO COM TRAVESSA COM FURO PARA ESGOTO DN 50 MM, FURO LATERAL PARA MAQUINA E FUROS SUPERIORES PARA AGUA, LARGURA *344* MM X ALTURA *442* MM, PARA CONEXAO COM ANEL DESLIZANTE (INCLUI TUBOS E CONEXOES PEX E TUBO E CONEXAO ESGOTO, NAO INCLUI CARENAGEM)</t>
  </si>
  <si>
    <t>KIT CHUVEIRO PARA INSTALACAO PEX, QUADRO METALICO COM 2 TRAVESSAS, SUPERIOR COM ESPERA PARA CHUVEIRO E INFERIOR COM 2 REGISTROS DE PRESSAO DE 1/2 ", LARGURA DE *390* MM X ALTURA DE *900* MM, PARA CONEXAO COM ANEL DESLIZANTE (INCLUI REGISTROS PRESSAO E TUBOS PEX COM CONEXOES, SEM REGISTRO GAVETA, NAO INCLUI CARENAGEM)</t>
  </si>
  <si>
    <t>KIT CHUVEIRO PARA INSTALACAO PEX, QUADRO METALICO COM 2 TRAVESSAS, SUPERIOR COM ESPERA PARA CHUVEIRO E INFERIOR COM 2 REGISTROS DE PRESSAO DE 1/2 ", LARGURA DE *390* MM X ALTURA DE *900* MM, PARA CONEXAO COM CRIMPAGEM (INCLUI REGISTROS PRESSAO E TUBOS PEX COM CONEXOES, SEM REGISTRO GAVETA, NAO INCLUI CARENAGEM)</t>
  </si>
  <si>
    <t>KIT DE ACESSORIOS PARA BANHEIRO EM METAL CROMADO, 5 PECAS</t>
  </si>
  <si>
    <t>KIT DE MATERIAIS PARA BRACADEIRA PARA FIXACAO EM POSTE CIRCULAR, CONTEM TRES FIXADORES E UM ROLO DE FITA DE 3 M EM ACO CARBONO</t>
  </si>
  <si>
    <t>KIT DE PROTECAO ARSTOP PARA AR CONDICIONADO, TOMADA PADRAO 2P+T 20 A, COM DISJUNTOR UNIPOLAR DIN 20A</t>
  </si>
  <si>
    <t>KIT PORTA PRONTA DE MADEIRA, FOLHA LEVE (NBR 15930) DE 600 X 2100 MM OU 700 X 2100 MM, DE 35 MM A 40 MM DE ESPESSURA, COM MARCO EM ACO, NUCLEO COLMEIA, CAPA LISA EM HDF, ACABAMENTO MELAMINICO BRANCO (INCLUI MARCO, ALIZARES, DOBRADICAS E FECHADURA)</t>
  </si>
  <si>
    <t>KIT PORTA PRONTA DE MADEIRA, FOLHA LEVE (NBR 15930) DE 600 X 2100 MM OU 700 X 2100 MM, DE 35 MM A 40 MM DE ESPESSURA, NUCLEO COLMEIA, ESTRUTURA USINADA PARA FECHADURA, CAPA LISA EM HDF, ACABAMENTO EM PRIMER PARA PINTURA (INCLUI MARCO, ALIZARES E DOBRADICAS)</t>
  </si>
  <si>
    <t>KIT PORTA PRONTA DE MADEIRA, FOLHA LEVE (NBR 15930) DE 800 X 2100 MM, DE 35 MM A 40 MM DE ESPESSURA, COM MARCO EM ACO, NUCLEO COLMEIA, CAPA LISA EM HDF, ACABAMENTO MELAMINICO BRANCO (INCLUI MARCO, ALIZARES, DOBRADICAS E FECHADURA)</t>
  </si>
  <si>
    <t>KIT PORTA PRONTA DE MADEIRA, FOLHA LEVE (NBR 15930) DE 800 X 2100 MM, DE 35 MM A 40 MM DE ESPESSURA, NUCLEO COLMEIA, ESTRUTURA USINADA PARA FECHADURA, CAPA LISA EM HDF, ACABAMENTO EM PRIMER PARA PINTURA (INCLUI MARCO, ALIZARES E DOBRADICAS)</t>
  </si>
  <si>
    <t>KIT PORTA PRONTA DE MADEIRA, FOLHA LEVE (NBR 15930) DE 900 X 2100 MM, DE 35 MM A 40 MM DE ESPESSURA, COM MARCO EM ACO, NUCLEO COLMEIA, CAPA LISA EM HDF, ACABAMENTO MELAMINICO BRANCO (INCLUI MARCO, ALIZARES, DOBRADICAS E FECHADURA)</t>
  </si>
  <si>
    <t>KIT PORTA PRONTA DE MADEIRA, FOLHA LEVE (NBR 15930) DE 900 X 2100 MM, DE 35 MM A 40 MM DE ESPESSURA, NUCLEO COLMEIA, ESTRUTURA USINADA PARA FECHADURA, CAPA LISA EM HDF, ACABAMENTO EM PRIMER PARA PINTURA (INCLUI MARCO, ALIZARES E DOBRADICAS)</t>
  </si>
  <si>
    <t>KIT PORTA PRONTA DE MADEIRA, FOLHA MEDIA (NBR 15930) DE 600 X 2100 MM OU 700 X 2100 MM, DE 35 MM A 40 MM DE ESPESSURA, NUCLEO SEMI-SOLIDO (SARRAFEADO), ESTRUTURA USINADA PARA FECHADURA, CAPA LISA EM HDF, ACABAMENTO MELAMINICO BRANCO (INCLUI MARCO, ALIZARES E DOBRADICAS)</t>
  </si>
  <si>
    <t>KIT PORTA PRONTA DE MADEIRA, FOLHA MEDIA (NBR 15930) DE 600 X 2100 MM, DE 35 MM A 40 MM DE ESPESSURA, NUCLEO SEMI-SOLIDO (SARRAFEADO), ESTRUTURA USINADA PARA FECHADURA, CAPA LISA EM HDF, ACABAMENTO EM PRIMER PARA PINTURA (INCLUI MARCO, ALIZARES E DOBRADICAS)</t>
  </si>
  <si>
    <t>KIT PORTA PRONTA DE MADEIRA, FOLHA MEDIA (NBR 15930) DE 700 X 2100 MM, DE 35 MM A 40 MM DE ESPESSURA, NUCLEO SEMI-SOLIDO (SARRAFEADO), ESTRUTURA USINADA PARA FECHADURA, CAPA LISA EM HDF, ACABAMENTO EM PRIMER PARA PINTURA (INCLUI MARCO, ALIZARES E DOBRADICAS)</t>
  </si>
  <si>
    <t>KIT PORTA PRONTA DE MADEIRA, FOLHA MEDIA (NBR 15930) DE 800 X 2100 MM, DE 35 MM A 40 MM DE ESPESSURA,  NUCLEO SEMI-SOLIDO (SARRAFEADO), ESTRUTURA USINADA PARA FECHADURA, CAPA LISA EM HDF, ACABAMENTO EM PRIMER PARA PINTURA (INCLUI MARCO, ALIZARES E DOBRADICAS)</t>
  </si>
  <si>
    <t>KIT PORTA PRONTA DE MADEIRA, FOLHA MEDIA (NBR 15930) DE 800 X 2100 MM, DE 35 MM A 40 MM DE ESPESSURA, NUCLEO SEMI-SOLIDO (SARRAFEADO), ESTRUTURA USINADA PARA FECHADURA, CAPA LISA EM HDF, ACABAMENTO MELAMINICO BRANCO (INCLUI MARCO, ALIZARES E DOBRADICAS)</t>
  </si>
  <si>
    <t>KIT PORTA PRONTA DE MADEIRA, FOLHA MEDIA (NBR 15930) DE 900 X 2100 MM, DE 35 MM A 40 MM DE ESPESSURA, NUCLEO SEMI-SOLIDO (SARRAFEADO), ESTRUTURA USINADA PARA FECHADURA, CAPA LISA EM HDF, ACABAMENTO EM PRIMER PARA PINTURA (INCLUI MARCO, ALIZARES E DOBRADICAS)</t>
  </si>
  <si>
    <t>KIT PORTA PRONTA DE MADEIRA, FOLHA MEDIA (NBR 15930) DE 900 X 2100 MM, DE 35 MM A 40 MM DE ESPESSURA, NUCLEO SEMI-SOLIDO (SARRAFEADO), ESTRUTURA USINADA PARA FECHADURA, CAPA LISA EM HDF, ACABAMENTO MELAMINICO BRANCO (INCLUI MARCO, ALIZARES E DOBRADICAS)</t>
  </si>
  <si>
    <t>KIT PORTA PRONTA DE MADEIRA, FOLHA PESADA (NBR 15930) DE 800 X 2100 MM, DE 40 MM  A 45 MM DE ESPESSURA, NUCLEO SOLIDO, CAPA LISA EM HDF, ACABAMENTO MELAMINICO BRANCO (INCLUI MARCO, ALIZARES, DOBRADICAS E FECHADURA EXTERNA)</t>
  </si>
  <si>
    <t>KIT PORTA PRONTA DE MADEIRA, FOLHA PESADA (NBR 15930) DE 800 X 2100 MM, DE 40 MM A 45 MM DE ESPESSURA , NUCLEO SOLIDO, ESTRUTURA USINADA PARA FECHADURA, CAPA LISA EM HDF, ACABAMENTO EM LAMINADO NATURAL COM VERNIZ (INCLUI MARCO, ALIZARES E DOBRADICAS)</t>
  </si>
  <si>
    <t>KIT PORTA PRONTA DE MADEIRA, FOLHA PESADA (NBR 15930) DE 800 X 2100 MM, DE 40 MM A 45 MM DE ESPESSURA, COM MARCO EM ACO, NUCLEO SOLIDO, CAPA LISA EM HDF, ACABAMENTO MELAMINICO BRANCO (INCLUI MARCO, ALIZARES, DOBRADICAS E FECHADURA)</t>
  </si>
  <si>
    <t>KIT PORTA PRONTA DE MADEIRA, FOLHA PESADA (NBR 15930) DE 900 X 2100 MM, DE 40 MM  A 45 MM DE ESPESSURA, NUCLEO SOLIDO, CAPA LISA EM HDF, ACABAMENTO MELAMINICO BRANCO (INCLUI MARCO, ALIZARES, DOBRADICAS E FECHADURA EXTERNA)</t>
  </si>
  <si>
    <t>KIT PORTA PRONTA DE MADEIRA, FOLHA PESADA (NBR 15930) DE 900 X 2100 MM, DE 40 MM A 45 MM DE ESPESSURA , NUCLEO SOLIDO, ESTRUTURA USINADA PARA FECHADURA, CAPA LISA EM HDF, ACABAMENTO EM LAMINADO NATURAL COM VERNIZ (INCLUI MARCO, ALIZARES E DOBRADICAS)</t>
  </si>
  <si>
    <t>KIT PORTA PRONTA DE MADEIRA, FOLHA PESADA (NBR 15930) DE 900 X 2100 MM, DE 40 MM A 45 MM DE ESPESSURA, COM MARCO EM ACO, NUCLEO SOLIDO, CAPA LISA EM HDF, ACABAMENTO MELAMINICO BRANCO (INCLUI MARCO, ALIZARES, DOBRADICAS E FECHADURA)</t>
  </si>
  <si>
    <t>LADRILHO HIDRAULICO, *20 x 20* CM, E= 2 CM, PADRAO COPACABANA, 2 CORES (PRETO E BRANCO)</t>
  </si>
  <si>
    <t>LADRILHO HIDRAULICO, *20 X 20* CM, E= 2 CM, DADOS, COR NATURAL</t>
  </si>
  <si>
    <t>LADRILHO HIDRAULICO, *20 X 20* CM, E= 2 CM, RAMPA, NATURAL</t>
  </si>
  <si>
    <t>LADRILHO HIDRAULICO, *20 X 20* CM, E= 2 CM, TATIL ALERTA OU DIRECIONAL, AMARELO</t>
  </si>
  <si>
    <t>LADRILHO HIDRAULICO, *30 X 30* CM, E= 2 CM, MILANO, NATURAL</t>
  </si>
  <si>
    <t>LAJE PRE-MOLDADA CONVENCIONAL (LAJOTAS + VIGOTAS) PARA FORRO, UNIDIRECIONAL, SOBRECARGA DE 100 KG/M2, VAO ATE 4,00 M (SEM COLOCACAO)</t>
  </si>
  <si>
    <t>LAJE PRE-MOLDADA CONVENCIONAL (LAJOTAS + VIGOTAS) PARA FORRO, UNIDIRECIONAL, SOBRECARGA DE 100 KG/M2, VAO ATE 4,50 M (SEM COLOCACAO)</t>
  </si>
  <si>
    <t>LAJE PRE-MOLDADA CONVENCIONAL (LAJOTAS + VIGOTAS) PARA FORRO, UNIDIRECIONAL, SOBRECARGA 100 KG/M2, VAO ATE 5,00 M (SEM COLOCACAO)</t>
  </si>
  <si>
    <t>LAJE PRE-MOLDADA CONVENCIONAL (LAJOTAS + VIGOTAS) PARA PISO, UNIDIRECIONAL, SOBRECARGA DE 200 KG/M2, VAO ATE 3,50 M (SEM COLOCACAO)</t>
  </si>
  <si>
    <t>LAJE PRE-MOLDADA CONVENCIONAL (LAJOTAS + VIGOTAS) PARA PISO, UNIDIRECIONAL, SOBRECARGA DE 200 KG/M2, VAO ATE 4,50 M (SEM COLOCACAO)</t>
  </si>
  <si>
    <t>LAJE PRE-MOLDADA CONVENCIONAL (LAJOTAS + VIGOTAS) PARA PISO, UNIDIRECIONAL, SOBRECARGA DE 200 KG/M2, VAO ATE 5,00 M (SEM COLOCACAO)</t>
  </si>
  <si>
    <t>LAJE PRE-MOLDADA CONVENCIONAL (LAJOTAS + VIGOTAS) PARA PISO, UNIDIRECIONAL, SOBRECARGA DE 350 KG/M2, VAO ATE 4,50 M (SEM COLOCACAO)</t>
  </si>
  <si>
    <t>LAJE PRE-MOLDADA CONVENCIONAL (LAJOTAS + VIGOTAS) PARA PISO, UNIDIRECIONAL, SOBRECARGA DE 350 KG/M2, VAO ATE 5,00 M (SEM COLOCACAO)</t>
  </si>
  <si>
    <t>LAJE PRE-MOLDADA CONVENCIONAL (LAJOTAS + VIGOTAS) PARA PISO, UNIDIRECIONAL, SOBRECARGA 350 KG/M2 VAO ATE 3,50 M (SEM COLOCACAO)</t>
  </si>
  <si>
    <t>LAJE PRE-MOLDADA DE TRANSICAO EXCENTRICA EM CONCRETO ARMADO, DN 1200 MM, FURO CIRCULAR DN 600 MM, ESPESSURA 12 CM</t>
  </si>
  <si>
    <t>LAJE PRE-MOLDADA DE TRANSICAO EXCENTRICA EM CONCRETO ARMADO, DN 1500 MM, FURO CIRCULAR DN 530 MM, ESPESSURA 15 CM</t>
  </si>
  <si>
    <t>LAJE PRE-MOLDADA TRELICADA (LAJOTAS + VIGOTAS) PARA FORRO, UNIDIRECIONAL, SOBRECARGA DE 100 KG/M2, VAO ATE 6,00 M (SEM COLOCACAO)</t>
  </si>
  <si>
    <t>LAJE PRE-MOLDADA TRELICADA (LAJOTAS + VIGOTAS) PARA PISO, UNIDIRECIONAL, SOBRECARGA DE 200 KG/M2, VAO ATE 6,00 M (SEM COLOCACAO)</t>
  </si>
  <si>
    <t>LAMBRI EM ALUMINIO, DE APROXIMADAMENTE 0,6 KG/M, COM APROXIMADAMENTE 168,0 MM DE LARGURA, 6,0 MM DE ALTURA E 6,0 M DE EXTENSAO</t>
  </si>
  <si>
    <t>LAMPADA DE LUZ MISTA 160 W, BASE E27 (220 V)</t>
  </si>
  <si>
    <t>LAMPADA DE LUZ MISTA 250 W, BASE E27 (220 V)</t>
  </si>
  <si>
    <t>LAMPADA DE LUZ MISTA 500 W, BASE E40 (220 V)</t>
  </si>
  <si>
    <t>LAMPADA FLUORESCENTE COMPACTA BRANCA 135 W, BASE E40 (127/220 V)</t>
  </si>
  <si>
    <t>LAMPADA FLUORESCENTE COMPACTA 2U BRANCA 15 W, BASE E27 (127/220 V)</t>
  </si>
  <si>
    <t>LAMPADA FLUORESCENTE COMPACTA 2U/3U BRANCA 9/10 W, BASE E27 (127/220 V)</t>
  </si>
  <si>
    <t>LAMPADA FLUORESCENTE COMPACTA 3U BRANCA 20 W, BASE E27 (127/220 V)</t>
  </si>
  <si>
    <t>LAMPADA FLUORESCENTE ESPIRAL BRANCA 45 W, BASE E27 (127/220 V)</t>
  </si>
  <si>
    <t>LAMPADA FLUORESCENTE ESPIRAL BRANCA 65 W, BASE E27 (127/220 V)</t>
  </si>
  <si>
    <t>LAMPADA FLUORESCENTE TUBULAR T10, DE 20 OU 40 W, BIVOLT</t>
  </si>
  <si>
    <t>LAMPADA FLUORESCENTE TUBULAR T5 DE 14 W, BIVOLT</t>
  </si>
  <si>
    <t>LAMPADA FLUORESCENTE TUBULAR T8 DE 16/18 W, BIVOLT</t>
  </si>
  <si>
    <t>LAMPADA FLUORESCENTE TUBULAR T8 DE 32/36 W, BIVOLT</t>
  </si>
  <si>
    <t>LAMPADA LED TIPO DICROICA BIVOLT, LUZ BRANCA, 5 W (BASE GU10)</t>
  </si>
  <si>
    <t>LAMPADA LED TUBULAR BIVOLT 18/20 W, BASE G13</t>
  </si>
  <si>
    <t>LAMPADA LED TUBULAR BIVOLT 9/10 W, BASE G13</t>
  </si>
  <si>
    <t>LAMPADA LED 10 W BIVOLT BRANCA, FORMATO TRADICIONAL (BASE E27)</t>
  </si>
  <si>
    <t>LAMPADA LED 6 W BIVOLT BRANCA, FORMATO TRADICIONAL (BASE E27)</t>
  </si>
  <si>
    <t>LAMPADA VAPOR DE SODIO OVOIDE 150 W (BASE E40)</t>
  </si>
  <si>
    <t>LAMPADA VAPOR DE SODIO OVOIDE 250 W (BASE E40)</t>
  </si>
  <si>
    <t>LAMPADA VAPOR DE SODIO OVOIDE 400 W (BASE E40)</t>
  </si>
  <si>
    <t>LAMPADA VAPOR MERCURIO 125 W (BASE E27)</t>
  </si>
  <si>
    <t>LAMPADA VAPOR MERCURIO 250 W (BASE E40)</t>
  </si>
  <si>
    <t>LAMPADA VAPOR MERCURIO 400 W (BASE E40)</t>
  </si>
  <si>
    <t>LAMPADA VAPOR METALICO OVOIDE 150 W, BASE E27/E40</t>
  </si>
  <si>
    <t>LAMPADA VAPOR METALICO TUBULAR 400 W (BASE E40)</t>
  </si>
  <si>
    <t>LAVADORA DE ALTA PRESSAO (LAVA - JATO) PARA AGUA FRIA, PRESSAO DE OPERACAO ENTRE 1400 E 1900 LIB/POL2, VAZAO MAXIMA ENTRE  400 E 700 L/H, POTENCIA DE OPERACAO ENTRE 2,50 E 3,00 CV</t>
  </si>
  <si>
    <t>LAVATORIO / CUBA DE EMBUTIR, OVAL, DE LOUCA BRANCA, SEM LADRAO, DIMENSOES *50 X 35* CM (L X C)</t>
  </si>
  <si>
    <t>LAVATORIO / CUBA DE EMBUTIR, OVAL, DE LOUCA COLORIDA, SEM LADRAO, DIMENSOES *50 X 35* CM (L X C)</t>
  </si>
  <si>
    <t>LAVATORIO / CUBA DE SOBREPOR, OVAL PEQUENA, DE LOUCA BRANCA, SEM LADRAO, DIMENSOES *44 X 31* CM (L X C)</t>
  </si>
  <si>
    <t>LAVATORIO / CUBA DE SOBREPOR, RETANGULAR, DE LOUCA BRANCA, COM LADRAO, DIMENSOES *52 X 45* CM (L X C)</t>
  </si>
  <si>
    <t>LAVATORIO / CUBA DE SOBREPOR, RETANGULAR, DE LOUCA COLORIDA, COM LADRAO, DIMENSOES *52 X 45* CM (L X C)</t>
  </si>
  <si>
    <t>LAVATORIO DE CANTO DE LOUCA BRANCA, SUSPENSO (SEM COLUNA), DIMENSOES *40 X 30* CM (L X C)</t>
  </si>
  <si>
    <t>LAVATORIO DE LOUCA BRANCA, COM COLUNA, DIMENSOES *44 X 35* CM (L X C)</t>
  </si>
  <si>
    <t>LAVATORIO DE LOUCA BRANCA, COM COLUNA, DIMENSOES *54 X 44* CM (L X C)</t>
  </si>
  <si>
    <t>LAVATORIO DE LOUCA BRANCA, SUSPENSO (SEM COLUNA), DIMENSOES *40 X 30* CM</t>
  </si>
  <si>
    <t>LAVATORIO DE LOUCA COLORIDA, COM COLUNA, DIMENSOES *54 X 44* CM (L X C)</t>
  </si>
  <si>
    <t>LAVATORIO DE LOUCA COLORIDA, SUSPENSO (SEM COLUNA), DIMENSOES *40 X 30* CM (L X C)</t>
  </si>
  <si>
    <t>LEITURISTA OU CADASTRISTA DE REDES DE AGUA E ESGOTO (HORISTA)</t>
  </si>
  <si>
    <t>LEITURISTA OU CADASTRISTA DE REDES DE AGUA E ESGOTO (MENSALISTA)</t>
  </si>
  <si>
    <t>LETRA ACO INOX (AISI 304), CHAPA NUM. 22, RECORTADO, H= 20 CM (SEM RELEVO)</t>
  </si>
  <si>
    <t>LEVANTADOR DE JANELA GUILHOTINA, EM LATAO CROMADO</t>
  </si>
  <si>
    <t>LIMPA VIDROS COM PULVERIZADOR</t>
  </si>
  <si>
    <t>LIMPADORA A SUCCAO, TANQUE 12000 L, BASCULAMENTO HIDRAULICO, BOMBA 12 M3/MIN 95% VACUO (INCLUI MONTAGEM, NAO INCLUI CAMINHAO)</t>
  </si>
  <si>
    <t>LIMPADORA DE SUCCAO TANQUE 7000 L, BOMBA 12 M3/MIN 95% VACUO (INCLUI MONTAGEM, NAO INCLUI CAMINHAO)</t>
  </si>
  <si>
    <t>LIMPADORA DE SUCCAO, TANQUE 11000 L, BOMBA 340 M3/MIN (INCLUI MONTAGEM, NAO INCLUI CAMINHAO)</t>
  </si>
  <si>
    <t>LIMPADORA DE SUCCAO, TANQUE 5500 L, BOMBA 60M3/MIN, VACUO 500 MBAR (INCLUI MONTAGEM, NAO INCLUI CAMINHAO)</t>
  </si>
  <si>
    <t>LINHA DE PEDREIRO LISA 100 M</t>
  </si>
  <si>
    <t>LIXA D'AGUA EM FOLHA, GRAO 100</t>
  </si>
  <si>
    <t>LIXA EM FOLHA PARA FERRO, NUMERO 150</t>
  </si>
  <si>
    <t>LIXA EM FOLHA PARA PAREDE OU MADEIRA, NUMERO 120, COR VERMELHA</t>
  </si>
  <si>
    <t>LIXADEIRA ELETRICA ANGULAR PARA CONCRETO, POTENCIA 1.400 W, PRATO DIAMANTADO DE 5''</t>
  </si>
  <si>
    <t>LIXADEIRA ELETRICA ANGULAR, PARA DISCO DE 7 " (180 MM), POTENCIA DE 2.200 W, *5.000* RPM, 220 V</t>
  </si>
  <si>
    <t>LIXEIRA DUPLA, COM CAPACIDADE VOLUMETRICA DE 60L*, FABRICADA EM TUBO DE ACO CARBONO, CESTOS EM CHAPA DE ACO E PINTURA NO PROCESSO ELETROSTATICO - PARA ACADEMIA AO AR LIVRE / ACADEMIA DA TERCEIRA IDADE - ATI</t>
  </si>
  <si>
    <t>LOCACAO DE ANDAIME METALICO TIPO FACHADEIRO, LARGURA DE 1,20 M X ALTURA DE 2,0 M POR PAINEL, INCLUINDO DIAGONAIS EM X, BARRAS DE LIGACAO, SAPATAS E DEMAIS ITENS NECESSARIOS A MONTAGEM (NAO INCLUI INSTALACAO)</t>
  </si>
  <si>
    <t>LOCACAO DE ANDAIME METALICO TUBULAR DE ENCAIXE, TIPO DE TORRE, CADA PAINEL COM LARGURA DE 1 ATE 1,5 M E ALTURA DE *1,00* M, INCLUINDO DIAGONAL, BARRAS DE LIGACAO, SAPATAS OU RODIZIOS E DEMAIS ITENS NECESSARIOS A MONTAGEM (NAO INCLUI INSTALACAO)</t>
  </si>
  <si>
    <t>LOCACAO DE ANDAIME SUSPENSO OU BALANCIM MANUAL, CAPACIDADE DE CARGA TOTAL DE APROXIMADAMENTE 250 KG/M2, PLATAFORMA DE 1,50 M X 0,80 M (C X L), CABO DE 45 M</t>
  </si>
  <si>
    <t>LOCACAO DE APRUMADOR METALICO DE PILAR, COM ALTURA E ANGULO REGULAVEIS, EXTENSAO DE *1,50* A *2,80* M</t>
  </si>
  <si>
    <t>LOCACAO DE BARRA DE ANCORAGEM DE 0,80 A 1,20 M DE EXTENSAO, COM ROSCA DE 5/8", INCLUINDO PORCA E FLANGE</t>
  </si>
  <si>
    <t>LOCACAO DE BOMBA SUBMERSIVEL PARA DRENAGEM E ESGOTAMENTO, MOTOR ELETRICO TRIFASICO, POTENCIA DE 1 CV, DIAMETRO DE RECALQUE DE 2". FAIXA DE OPERACAO Q=25 M3/H (+ OU - 1 M3/H) E AMT=2 M, Q=12 M3/H (+ OU - 2 M3/H) E AMT = 12 M (+ OU - 2 M)</t>
  </si>
  <si>
    <t>LOCACAO DE BOMBA SUBMERSIVEL PARA DRENAGEM E ESGOTAMENTO, MOTOR ELETRICO TRIFASICO, POTENCIA DE 2 CV, DIAMETRO DE RECALQUE DE 2", FAIXA DE OPERACAO Q=35 M3/H (+ OU - 3 M3/H) E AMT=2 M, Q=13 M3/H (+ OU - 3 M3/H) E AMT = 17 M (+ OU - 3 M)</t>
  </si>
  <si>
    <t>LOCACAO DE BOMBA SUBMERSIVEL PARA DRENAGEM E ESGOTAMENTO, MOTOR ELETRICO TRIFASICO, POTENCIA DE 2 CV, DIAMETRO DE RECALQUE DE 3". FAIXA DE OPERACAO Q=70 M3/H (+ OU - 2 M3/H) E AMT=2 M, Q=9,5 M3/H (+ OU - 3,5 M3/H) E AMT = 10 M (+ OU - 2 M)</t>
  </si>
  <si>
    <t>LOCACAO DE BOMBA SUBMERSIVEL PARA DRENAGEM E ESGOTAMENTO, MOTOR ELETRICO TRIFASICO, POTENCIA DE 3 CV, DIAMETRO DE RECALQUE DE 2", FAIXA DE OPERACAO Q=84 M3/H (+ OU - 2,5 M3/H) E AMT=2 M, Q=9,1 M3/H (+ OU - 2 M3/H) E AMT = 12 M (+ OU - 2 M)</t>
  </si>
  <si>
    <t>LOCACAO DE BOMBA SUBMERSIVEL PARA DRENAGEM E ESGOTAMENTO, MOTOR ELETRICO TRIFASICO, POTENCIA DE 4 CV, DIAMETRO DE RECALQUE DE 3". FAIXA DE OPERACAO Q=60 M3/H (+ OU - 1 M3/H) E AMT=2 M, Q=11 M3/H (+ OU - 1 M3/H) E AMT = 23 M (+ OU - 1 M)</t>
  </si>
  <si>
    <t>LOCACAO DE CONTAINER 2,30 X 4,30 M, ALT. 2,50 M, P/ SANITARIO, C/ 5 BACIAS, 1 LAVATORIO E 4 MICTORIOS (NAO INCLUI MOBILIZACAO/DESMOBILIZACAO)</t>
  </si>
  <si>
    <t>LOCACAO DE CONTAINER 2,30 X 4,30 M, ALT. 2,50 M, PARA SANITARIO, COM 3 BACIAS, 4 CHUVEIROS, 1 LAVATORIO E 1 MICTORIO (NAO INCLUI MOBILIZACAO/DESMOBILIZACAO)</t>
  </si>
  <si>
    <t>LOCACAO DE CONTAINER 2,30 X 6,00 M, ALT. 2,50 M, COM 1 SANITARIO, PARA ESCRITORIO, COMPLETO, SEM DIVISORIAS INTERNAS (NAO INCLUI MOBILIZACAO/DESMOBILIZACAO)</t>
  </si>
  <si>
    <t>LOCACAO DE CONTAINER 2,30 X 6,00 M, ALT. 2,50 M, PARA ESCRITORIO, SEM DIVISORIAS INTERNAS E SEM SANITARIO (NAO INCLUI MOBILIZACAO/DESMOBILIZACAO)</t>
  </si>
  <si>
    <t>LOCACAO DE CONTAINER 2,30 X 6,00 M, ALT. 2,50 M, PARA SANITARIO, COM 4 BACIAS, 8 CHUVEIROS,1 LAVATORIO E 1 MICTORIO (NAO INCLUI MOBILIZACAO/DESMOBILIZACAO)</t>
  </si>
  <si>
    <t>LOCACAO DE CRUZETA PARA ESCORA METALICA</t>
  </si>
  <si>
    <t>LOCACAO DE ESCORA METALICA TELESCOPICA, COM ALTURA REGULAVEL DE *1,80* A *3,20* M, COM CAPACIDADE DE CARGA DE NO MINIMO 1000 KGF (10 KN), INCLUSO TRIPE E FORCADO</t>
  </si>
  <si>
    <t>LOCACAO DE FORMA PLASTICA PARA LAJE NERVURADA, DIMENSOES *60* X *60* X *16* CM</t>
  </si>
  <si>
    <t>LOCACAO DE GRUPO GERADOR *80 A 125* KVA, MOTOR DIESEL, REBOCAVEL, ACIONAMENTO MANUAL</t>
  </si>
  <si>
    <t>LOCACAO DE GRUPO GERADOR ACIMA DE * 125 ATE 180* KVA, MOTOR DIESEL, REBOCAVEL, ACIONAMENTO MANUAL</t>
  </si>
  <si>
    <t>LOCACAO DE GRUPO GERADOR DE *260* KVA, DIESEL REBOCAVEL, ACIONAMENTO MANUAL</t>
  </si>
  <si>
    <t>LOCACAO DE NIVEL OPTICO, COM PRECISAO DE 0,7 MM, AUMENTO DE 32X</t>
  </si>
  <si>
    <t>LOCACAO DE TEODOLITO ELETRONICO, PRECISAO ANGULAR DE 5 A 7 SEGUNDOS, INCLUINDO TRIPE</t>
  </si>
  <si>
    <t>LOCACAO DE TORRE METALICA COMPLETA PARA UMA CARGA DE 8 TF (80 KN)  E PE DIREITO DE 6 M, INCLUINDO MODULOS , DIAGONAIS, SAPATAS E FORCADOS</t>
  </si>
  <si>
    <t>LOCACAO DE VIGA SANDUICHE METALICA VAZADA PARA TRAVAMENTO DE PILARES, ALTURA DE *8* CM, LARGURA DE *6* CM E EXTENSAO DE 2 M</t>
  </si>
  <si>
    <t>LONA PLASTICA EXTRA FORTE PRETA, E = 200 MICRA</t>
  </si>
  <si>
    <t>LONA PLASTICA PESADA PRETA, E = 150 MICRA</t>
  </si>
  <si>
    <t>LUMINARIA ABERTA P/ ILUMINACAO PUBLICA, TIPO X-57 PETERCO OU EQUIV</t>
  </si>
  <si>
    <t>LUMINARIA ARANDELA TIPO MEIA-LUA COM VIDRO FOSCO *30 X 15* CM, PARA 1 LAMPADA, BASE E27, POTENCIA MAXIMA 40/60 W (NAO INCLUI LAMPADA)</t>
  </si>
  <si>
    <t>LUMINARIA DE EMBUTIR EM CHAPA DE ACO PARA 2 LAMPADAS FLUORESCENTES DE 14 W COM REFLETOR E ALETAS EM ALUMINIO, COMPLETA (INCLUI REATOR E LAMPADAS)</t>
  </si>
  <si>
    <t>LUMINARIA DE EMBUTIR EM CHAPA DE ACO PARA 4 LAMPADAS FLUORESCENTES DE 14 W *60 X 60 CM* ALETADA (NAO INCLUI REATOR E LAMPADAS)</t>
  </si>
  <si>
    <t>LUMINARIA DE EMERGENCIA 30 LEDS, POTENCIA 2 W, BATERIA DE LITIO, AUTONOMIA DE 6 HORAS</t>
  </si>
  <si>
    <t>LUMINARIA DE LED PARA ILUMINACAO PUBLICA, DE 138 W ATE 180 W, INVOLUCRO EM ALUMINIO OU ACO INOX</t>
  </si>
  <si>
    <t>LUMINARIA DE LED PARA ILUMINACAO PUBLICA, DE 181 W ATE 239 W, INVOLUCRO EM ALUMINIO OU ACO INOX</t>
  </si>
  <si>
    <t>LUMINARIA DE LED PARA ILUMINACAO PUBLICA, DE 240 W ATE 350 W, INVOLUCRO EM ALUMINIO OU ACO INOX</t>
  </si>
  <si>
    <t>LUMINARIA DE LED PARA ILUMINACAO PUBLICA, DE 33 W ATE 50 W, INVOLUCRO EM ALUMINIO OU ACO INOX</t>
  </si>
  <si>
    <t>LUMINARIA DE LED PARA ILUMINACAO PUBLICA, DE 51 W ATE 67 W, INVOLUCRO EM ALUMINIO OU ACO INOX</t>
  </si>
  <si>
    <t>LUMINARIA DE LED PARA ILUMINACAO PUBLICA, DE 68 W ATE 97 W, INVOLUCRO EM ALUMINIO OU ACO INOX</t>
  </si>
  <si>
    <t>LUMINARIA DE LED PARA ILUMINACAO PUBLICA, DE 98 W ATE 137 W, INVOLUCRO EM ALUMINIO OU ACO INOX</t>
  </si>
  <si>
    <t>LUMINARIA DE SOBREPOR EM CHAPA DE ACO COM ALETAS PLASTICAS, PARA 1 LAMPADA, BASE E27, POTENCIA MAXIMA 40/60 W (NAO INCLUI LAMPADA)</t>
  </si>
  <si>
    <t>LUMINARIA DE SOBREPOR EM CHAPA DE ACO COM ALETAS PLASTICAS, PARA 2 LAMPADAS, BASE E27, POTENCIA MAXIMA 40/60 W (NAO INCLUI LAMPADAS)</t>
  </si>
  <si>
    <t>LUMINARIA DE SOBREPOR EM CHAPA DE ACO PARA 1 LAMPADA FLUORESCENTE DE *18* W, ALETADA, COMPLETA (LAMPADA E REATOR INCLUSOS)</t>
  </si>
  <si>
    <t>LUMINARIA DE SOBREPOR EM CHAPA DE ACO PARA 1 LAMPADA FLUORESCENTE DE *18* W, PERFIL COMERCIAL (NAO INCLUI REATOR E LAMPADA)</t>
  </si>
  <si>
    <t>LUMINARIA DE SOBREPOR EM CHAPA DE ACO PARA 1 LAMPADA FLUORESCENTE DE *36* W, ALETADA, COMPLETA (LAMPADA E REATOR INCLUSOS)</t>
  </si>
  <si>
    <t>LUMINARIA DE SOBREPOR EM CHAPA DE ACO PARA 1 LAMPADA FLUORESCENTE DE *36* W, PERFIL COMERCIAL (NAO INCLUI REATOR E LAMPADA)</t>
  </si>
  <si>
    <t>LUMINARIA DE SOBREPOR EM CHAPA DE ACO PARA 2 LAMPADAS FLUORESCENTES DE *18* W, ALETADA, COMPLETA (LAMPADAS E REATOR INCLUSOS)</t>
  </si>
  <si>
    <t>LUMINARIA DE SOBREPOR EM CHAPA DE ACO PARA 2 LAMPADAS FLUORESCENTES DE *18* W, PERFIL COMERCIAL (NAO INCLUI REATOR E LAMPADAS)</t>
  </si>
  <si>
    <t>LUMINARIA DE SOBREPOR EM CHAPA DE ACO PARA 2 LAMPADAS FLUORESCENTES DE *36* W, ALETADA, COMPLETA (LAMPADAS E REATOR INCLUSOS)</t>
  </si>
  <si>
    <t>LUMINARIA DE SOBREPOR EM CHAPA DE ACO PARA 2 LAMPADAS FLUORESCENTES DE *36* W, PERFIL COMERCIAL (NAO INCLUI REATOR E LAMPADAS)</t>
  </si>
  <si>
    <t>LUMINARIA DE TETO PLAFON/PLAFONIER EM PLASTICO COM BASE E27, POTENCIA MAXIMA 60 W (NAO INCLUI LAMPADA)</t>
  </si>
  <si>
    <t>LUMINARIA DUPLA P/SINALIZACAO, TIPO WETZEL AS-2/110 OU EQUIV</t>
  </si>
  <si>
    <t>LUMINARIA FECHADA P/ ILUMINACAO PUBLICA, TIPO ABL 50/F OU EQUIV, P/ LAMPADA A VAPOR DE MERCURIO 400W</t>
  </si>
  <si>
    <t>LUMINARIA HERMETICA IP-65 PARA 2 DUAS LAMPADAS DE 14/16/18/20 W (NAO INCLUI REATOR E LAMPADAS)</t>
  </si>
  <si>
    <t>LUMINARIA HERMETICA IP-65 PARA 2 DUAS LAMPADAS DE 28/32/36/40 W (NAO INCLUI REATOR E LAMPADAS)</t>
  </si>
  <si>
    <t>LUMINARIA LED PLAFON REDONDO DE SOBREPOR BIVOLT 12/13 W,  D = *17* CM</t>
  </si>
  <si>
    <t>LUMINARIA LED REFLETOR RETANGULAR BIVOLT, LUZ BRANCA, 10 W</t>
  </si>
  <si>
    <t>LUMINARIA LED REFLETOR RETANGULAR BIVOLT, LUZ BRANCA, 30 W</t>
  </si>
  <si>
    <t>LUMINARIA LED REFLETOR RETANGULAR BIVOLT, LUZ BRANCA, 50 W</t>
  </si>
  <si>
    <t>LUMINARIA PLAFON REDONDO COM VIDRO FOSCO DIAMETRO *25* CM, PARA 1 LAMPADA, BASE E27, POTENCIA MAXIMA 40/60 W (NAO INCLUI LAMPADA)</t>
  </si>
  <si>
    <t>LUMINARIA PLAFON REDONDO COM VIDRO FOSCO DIAMETRO *30* CM, PARA 2 LAMPADAS, BASE E27, POTENCIA MAXIMA 40/60 W (NAO INCLUI LAMPADAS)</t>
  </si>
  <si>
    <t>LUMINARIA PROVA DE TEMPO PETERCO Y.31/1</t>
  </si>
  <si>
    <t>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t>
  </si>
  <si>
    <t>LUMINARIA SPOT DE SOBREPOR EM ALUMINIO COM ALETA PLASTICA PARA 1 LAMPADA, BASE E27, POTENCIA MAXIMA 40/60 W (NAO INCLUI LAMPADA)</t>
  </si>
  <si>
    <t>LUMINARIA SPOT DE SOBREPOR EM ALUMINIO COM ALETA PLASTICA PARA 2 LAMPADAS, BASE E27, POTENCIA MAXIMA 40/60 W (NAO INCLUI LAMPADA)</t>
  </si>
  <si>
    <t>LUMINARIA TIPO TARTARUGA A PROVA DE TEMPO, GASES, VAPOR E PO, EM ALUMINIO, COM GRADE, BASE E27, POTENCIA MAXIMA 100 W - REF Y 25/1 (NAO INCLUI LAMPADA)</t>
  </si>
  <si>
    <t>LUMINARIA TIPO TARTARUGA PARA AREA EXTERNA EM ALUMINIO, COM GRADE, PARA 1 LAMPADA, BASE E27, POTENCIA MAXIMA 40/60 W (NAO INCLUI LAMPADA)</t>
  </si>
  <si>
    <t>LUVA CPVC, SOLDAVEL, 114 MM, PARA AGUA QUENTE PREDIAL</t>
  </si>
  <si>
    <t>LUVA CPVC, SOLDAVEL, 15 MM, PARA AGUA QUENTE PREDIAL</t>
  </si>
  <si>
    <t>LUVA CPVC, SOLDAVEL, 22 MM, PARA AGUA QUENTE PREDIAL</t>
  </si>
  <si>
    <t>LUVA CPVC, SOLDAVEL, 28 MM, PARA AGUA QUENTE PREDIAL</t>
  </si>
  <si>
    <t>LUVA CPVC, SOLDAVEL, 35 MM, PARA AGUA QUENTE PREDIAL</t>
  </si>
  <si>
    <t>LUVA CPVC, SOLDAVEL, 42 MM, PARA AGUA QUENTE PREDIAL</t>
  </si>
  <si>
    <t>LUVA CPVC, SOLDAVEL, 54 MM, PARA AGUA QUENTE PREDIAL</t>
  </si>
  <si>
    <t>LUVA CPVC, SOLDAVEL, 73 MM, PARA AGUA QUENTE PREDIAL</t>
  </si>
  <si>
    <t>LUVA CPVC, SOLDAVEL, 89 MM, PARA AGUA QUENTE PREDIAL</t>
  </si>
  <si>
    <t>LUVA DE BORRACHA ISOLANTE PARA ALTA TENSAO, RESISTENTE A OZONIO, TENSAO DE ENSAIO 2,5 KV (PAR)</t>
  </si>
  <si>
    <t>LUVA DE COBRE (REF 600) SEM ANEL DE SOLDA, BOLSA X BOLSA, 104 MM</t>
  </si>
  <si>
    <t>LUVA DE COBRE (REF 600) SEM ANEL DE SOLDA, BOLSA X BOLSA, 15 MM</t>
  </si>
  <si>
    <t>LUVA DE COBRE (REF 600) SEM ANEL DE SOLDA, BOLSA X BOLSA, 22 MM</t>
  </si>
  <si>
    <t>LUVA DE COBRE (REF 600) SEM ANEL DE SOLDA, BOLSA X BOLSA, 28 MM</t>
  </si>
  <si>
    <t>LUVA DE COBRE (REF 600) SEM ANEL DE SOLDA, BOLSA X BOLSA, 35 MM</t>
  </si>
  <si>
    <t>LUVA DE COBRE (REF 600) SEM ANEL DE SOLDA, BOLSA X BOLSA, 42 MM</t>
  </si>
  <si>
    <t>LUVA DE COBRE (REF 600) SEM ANEL DE SOLDA, BOLSA X BOLSA, 54 MM</t>
  </si>
  <si>
    <t>LUVA DE COBRE (REF 600) SEM ANEL DE SOLDA, BOLSA X BOLSA, 66 MM</t>
  </si>
  <si>
    <t>LUVA DE COBRE (REF 600) SEM ANEL DE SOLDA, BOLSA X BOLSA, 79 MM</t>
  </si>
  <si>
    <t>LUVA DE CORRER DEFOFO, PVC, JE, DN 100 MM</t>
  </si>
  <si>
    <t>LUVA DE CORRER DEFOFO, PVC, JE, DN 150 MM</t>
  </si>
  <si>
    <t>LUVA DE CORRER DEFOFO, PVC, JE, DN 200 MM</t>
  </si>
  <si>
    <t>LUVA DE CORRER DEFOFO, PVC, JE, DN 250 MM</t>
  </si>
  <si>
    <t>LUVA DE CORRER DEFOFO, PVC, JE, DN 300 MM</t>
  </si>
  <si>
    <t>LUVA DE CORRER PARA TUBO ROSCAVEL, PVC, 1 1/2", PARA AGUA FRIA PREDIAL</t>
  </si>
  <si>
    <t>LUVA DE CORRER PARA TUBO ROSCAVEL, PVC, 1/2", PARA AGUA FRIA PREDIAL</t>
  </si>
  <si>
    <t>LUVA DE CORRER PARA TUBO ROSCAVEL, PVC, 3/4", PARA AGUA FRIA PREDIAL</t>
  </si>
  <si>
    <t>LUVA DE CORRER PARA TUBO SOLDAVEL, PVC, 20 MM, PARA AGUA FRIA PREDIAL</t>
  </si>
  <si>
    <t>LUVA DE CORRER PARA TUBO SOLDAVEL, PVC, 25 MM, PARA AGUA FRIA PREDIAL</t>
  </si>
  <si>
    <t>LUVA DE CORRER PARA TUBO SOLDAVEL, PVC, 32 MM, PARA AGUA FRIA PREDIAL</t>
  </si>
  <si>
    <t>LUVA DE CORRER PARA TUBO SOLDAVEL, PVC, 40 MM, PARA AGUA FRIA PREDIAL</t>
  </si>
  <si>
    <t>LUVA DE CORRER PARA TUBO SOLDAVEL, PVC, 50 MM, PARA AGUA FRIA PREDIAL</t>
  </si>
  <si>
    <t>LUVA DE CORRER PARA TUBO SOLDAVEL, PVC, 60 MM, PARA AGUA FRIA PREDIAL</t>
  </si>
  <si>
    <t>LUVA DE CORRER PVC, JE, DN 250 MM, PARA REDE COLETORA DE ESGOTO</t>
  </si>
  <si>
    <t>LUVA DE CORRER, CPVC, SOLDAVEL, 15 MM, PARA AGUA QUENTE PREDIAL</t>
  </si>
  <si>
    <t>LUVA DE CORRER, CPVC, SOLDAVEL, 22 MM, PARA AGUA QUENTE PREDIAL</t>
  </si>
  <si>
    <t>LUVA DE CORRER, CPVC, SOLDAVEL, 28 MM, PARA AGUA QUENTE PREDIAL</t>
  </si>
  <si>
    <t>LUVA DE CORRER, CPVC, SOLDAVEL, 35 MM, PARA AGUA QUENTE PREDIAL</t>
  </si>
  <si>
    <t>LUVA DE CORRER, CPVC, SOLDAVEL, 42 MM, PARA AGUA QUENTE PREDIAL</t>
  </si>
  <si>
    <t>LUVA DE CORRER, PVC PBA, JE, DN 100 / DE 110 MM, PARA REDE AGUA (NBR 10351)</t>
  </si>
  <si>
    <t>LUVA DE CORRER, PVC PBA, JE, DN 50 / DE 60 MM, PARA REDE AGUA (NBR 10351)</t>
  </si>
  <si>
    <t>LUVA DE CORRER, PVC PBA, JE, DN 75 / DE 85 MM, PARA REDE AGUA (NBR 10351)</t>
  </si>
  <si>
    <t>LUVA DE CORRER, PVC SERIE R, 100 MM, PARA ESGOTO PREDIAL</t>
  </si>
  <si>
    <t>LUVA DE CORRER, PVC SERIE R, 150 MM, PARA ESGOTO PREDIAL</t>
  </si>
  <si>
    <t>LUVA DE CORRER, PVC SERIE R, 75 MM, PARA ESGOTO PREDIAL</t>
  </si>
  <si>
    <t>LUVA DE CORRER, PVC, DN 100 MM, PARA ESGOTO PREDIAL</t>
  </si>
  <si>
    <t>LUVA DE CORRER, PVC, DN 50 MM, PARA ESGOTO PREDIAL</t>
  </si>
  <si>
    <t>LUVA DE CORRER, PVC, DN 75 MM, PARA ESGOTO PREDIAL</t>
  </si>
  <si>
    <t>LUVA DE FERRO GALVANIZADO, COM ROSCA BSP MACHO/FEMEA, DE 3/4"</t>
  </si>
  <si>
    <t>LUVA DE FERRO GALVANIZADO, COM ROSCA BSP, DE 1 1/2"</t>
  </si>
  <si>
    <t>LUVA DE FERRO GALVANIZADO, COM ROSCA BSP, DE 1 1/4"</t>
  </si>
  <si>
    <t>LUVA DE FERRO GALVANIZADO, COM ROSCA BSP, DE 1/2"</t>
  </si>
  <si>
    <t>LUVA DE FERRO GALVANIZADO, COM ROSCA BSP, DE 1"</t>
  </si>
  <si>
    <t>LUVA DE FERRO GALVANIZADO, COM ROSCA BSP, DE 2 1/2"</t>
  </si>
  <si>
    <t>LUVA DE FERRO GALVANIZADO, COM ROSCA BSP, DE 2"</t>
  </si>
  <si>
    <t>LUVA DE FERRO GALVANIZADO, COM ROSCA BSP, DE 3/4"</t>
  </si>
  <si>
    <t>LUVA DE FERRO GALVANIZADO, COM ROSCA BSP, DE 3"</t>
  </si>
  <si>
    <t>LUVA DE FERRO GALVANIZADO, COM ROSCA BSP, DE 4"</t>
  </si>
  <si>
    <t>LUVA DE FERRO GALVANIZADO, COM ROSCA BSP, DE 5"</t>
  </si>
  <si>
    <t>LUVA DE FERRO GALVANIZADO, COM ROSCA BSP, DE 6"</t>
  </si>
  <si>
    <t>LUVA DE PRESSAO, EM PVC, DE 20 MM, PARA ELETRODUTO FLEXIVEL</t>
  </si>
  <si>
    <t>LUVA DE PRESSAO, EM PVC, DE 25 MM, PARA ELETRODUTO FLEXIVEL</t>
  </si>
  <si>
    <t>LUVA DE PRESSAO, EM PVC, DE 32 MM, PARA ELETRODUTO FLEXIVEL</t>
  </si>
  <si>
    <t>LUVA DE REDUCAO DE FERRO GALVANIZADO, COM ROSCA BSP MACHO/FEMEA, DE 1 1/2" X 1"</t>
  </si>
  <si>
    <t>LUVA DE REDUCAO DE FERRO GALVANIZADO, COM ROSCA BSP MACHO/FEMEA, DE 1" X 1/2"</t>
  </si>
  <si>
    <t>LUVA DE REDUCAO DE FERRO GALVANIZADO, COM ROSCA BSP MACHO/FEMEA, DE 1" X 3/4"</t>
  </si>
  <si>
    <t>LUVA DE REDUCAO DE FERRO GALVANIZADO, COM ROSCA BSP MACHO/FEMEA, DE 3/4" X 1/2"</t>
  </si>
  <si>
    <t>LUVA DE REDUCAO DE FERRO GALVANIZADO, COM ROSCA BSP, DE 1 1/2" X 1 1/4"</t>
  </si>
  <si>
    <t>LUVA DE REDUCAO DE FERRO GALVANIZADO, COM ROSCA BSP, DE 1 1/2" X 1/2"</t>
  </si>
  <si>
    <t>LUVA DE REDUCAO DE FERRO GALVANIZADO, COM ROSCA BSP, DE 1 1/2" X 1"</t>
  </si>
  <si>
    <t>LUVA DE REDUCAO DE FERRO GALVANIZADO, COM ROSCA BSP, DE 1 1/2" X 3/4"</t>
  </si>
  <si>
    <t>LUVA DE REDUCAO DE FERRO GALVANIZADO, COM ROSCA BSP, DE 1 1/4" X 1/2"</t>
  </si>
  <si>
    <t>LUVA DE REDUCAO DE FERRO GALVANIZADO, COM ROSCA BSP, DE 1 1/4" X 1"</t>
  </si>
  <si>
    <t>LUVA DE REDUCAO DE FERRO GALVANIZADO, COM ROSCA BSP, DE 1 1/4" X 3/4"</t>
  </si>
  <si>
    <t>LUVA DE REDUCAO DE FERRO GALVANIZADO, COM ROSCA BSP, DE 1" X 1/2"</t>
  </si>
  <si>
    <t>LUVA DE REDUCAO DE FERRO GALVANIZADO, COM ROSCA BSP, DE 1" X 3/4"</t>
  </si>
  <si>
    <t>LUVA DE REDUCAO DE FERRO GALVANIZADO, COM ROSCA BSP, DE 2 1/2" X 1 1/2"</t>
  </si>
  <si>
    <t>LUVA DE REDUCAO DE FERRO GALVANIZADO, COM ROSCA BSP, DE 2 1/2" X 2"</t>
  </si>
  <si>
    <t>LUVA DE REDUCAO DE FERRO GALVANIZADO, COM ROSCA BSP, DE 2" X 1 1/2"</t>
  </si>
  <si>
    <t>LUVA DE REDUCAO DE FERRO GALVANIZADO, COM ROSCA BSP, DE 2" X 1 1/4"</t>
  </si>
  <si>
    <t>LUVA DE REDUCAO DE FERRO GALVANIZADO, COM ROSCA BSP, DE 2" X 1"</t>
  </si>
  <si>
    <t>LUVA DE REDUCAO DE FERRO GALVANIZADO, COM ROSCA BSP, DE 3/4" X 1/2"</t>
  </si>
  <si>
    <t>LUVA DE REDUCAO DE FERRO GALVANIZADO, COM ROSCA BSP, DE 3" X 1 1/2"</t>
  </si>
  <si>
    <t>LUVA DE REDUCAO DE FERRO GALVANIZADO, COM ROSCA BSP, DE 3" X 2 1/2"</t>
  </si>
  <si>
    <t>LUVA DE REDUCAO DE FERRO GALVANIZADO, COM ROSCA BSP, DE 3" X 2"</t>
  </si>
  <si>
    <t>LUVA DE REDUCAO DE FERRO GALVANIZADO, COM ROSCA BSP, DE 4" X 2 1/2"</t>
  </si>
  <si>
    <t>LUVA DE REDUCAO DE FERRO GALVANIZADO, COM ROSCA BSP, DE 4" X 2"</t>
  </si>
  <si>
    <t>LUVA DE REDUCAO DE FERRO GALVANIZADO, COM ROSCA BSP, DE 4" X 3"</t>
  </si>
  <si>
    <t>LUVA DE REDUCAO EM ACO CARBONO, COM ENCAIXE PARA SOLDA DN SW, PRESSAO 3.000 LBS,  3/4 " X 1/2"</t>
  </si>
  <si>
    <t>LUVA DE REDUCAO EM ACO CARBONO, COM ENCAIXE PARA SOLDA DN SW, PRESSAO 3.000 LBS, DN 1 1/2" X 1 1/4"</t>
  </si>
  <si>
    <t>LUVA DE REDUCAO EM ACO CARBONO, COM ENCAIXE PARA SOLDA DN SW, PRESSAO 3.000 LBS, DN 1 1/4"  X 1"</t>
  </si>
  <si>
    <t>LUVA DE REDUCAO EM ACO CARBONO, COM ENCAIXE PARA SOLDA DN SW, PRESSAO 3.000 LBS, DN 1" X 3/4"</t>
  </si>
  <si>
    <t>LUVA DE REDUCAO EM ACO CARBONO, COM ENCAIXE PARA SOLDA DN SW, PRESSAO 3.000 LBS, DN 2 1/2" X 2"</t>
  </si>
  <si>
    <t>LUVA DE REDUCAO EM ACO CARBONO, COM ENCAIXE PARA SOLDA DN SW, PRESSAO 3.000 LBS, DN 2" X 1 1/2"</t>
  </si>
  <si>
    <t>LUVA DE REDUCAO EM ACO CARBONO, COM ENCAIXE PARA SOLDA DN SW, PRESSAO 3.000 LBS, DN 3" X 2 1/2"</t>
  </si>
  <si>
    <t>LUVA DE REDUCAO PARA TUBO PEX, PLASTICA, PARA CONEXAO COM CRIMPAGEM, DN 20 X 16 MM</t>
  </si>
  <si>
    <t>LUVA DE REDUCAO PARA TUBO PEX, PLASTICA, PARA CONEXAO COM CRIMPAGEM, DN 25 X 16 MM</t>
  </si>
  <si>
    <t>LUVA DE REDUCAO PARA TUBO PEX, PLASTICA, PARA CONEXAO COM CRIMPAGEM, DN 32 X 25 MM</t>
  </si>
  <si>
    <t>LUVA DE REDUCAO ROSCAVEL, PVC, 1" X 3/4", PARA AGUA FRIA PREDIAL</t>
  </si>
  <si>
    <t>LUVA DE REDUCAO ROSCAVEL, PVC, 3/4" X 1/2", PARA AGUA FRIA PREDIAL</t>
  </si>
  <si>
    <t>LUVA DE REDUCAO SOLDAVEL, PVC, 25 MM X 20 MM, PARA AGUA FRIA PREDIAL</t>
  </si>
  <si>
    <t>LUVA DE REDUCAO SOLDAVEL, PVC, 32 MM X 25 MM, PARA AGUA FRIA PREDIAL</t>
  </si>
  <si>
    <t>LUVA DE REDUCAO SOLDAVEL, PVC, 40 MM X 32 MM, PARA AGUA FRIA PREDIAL</t>
  </si>
  <si>
    <t>LUVA DE REDUCAO SOLDAVEL, PVC, 60 MM X 50 MM, PARA AGUA FRIA PREDIAL</t>
  </si>
  <si>
    <t>LUVA DE REDUCAO, SOLDAVEL, PVC, 50 X 25 MM, PARA AGUA FRIA PREDIAL</t>
  </si>
  <si>
    <t>LUVA DE TRANSICAO DE CPVC X PVC, SOLDAVEL, 22 X 25 MM, PARA AGUA QUENTE</t>
  </si>
  <si>
    <t>LUVA DE TRANSICAO, CPVC, SOLDAVEL, 42 MM X 1 1/2", PARA AGUA QUENTE</t>
  </si>
  <si>
    <t>LUVA DE TRANSICAO, CPVC, SOLDAVEL, 54 MM X 2", PARA AGUA QUENTE PREDIAL</t>
  </si>
  <si>
    <t>LUVA DE TRANSICAO, CPVC, 15 MM X 1/2", PARA AGUA QUENTE PREDIAL</t>
  </si>
  <si>
    <t>LUVA DE TRANSICAO, CPVC, 22 MM X 1/2", PARA AGUA QUENTE</t>
  </si>
  <si>
    <t>LUVA EM ACO CARBONO, SOLDAVEL, PRESSAO 3.000 LBS, DN 1 1/2"</t>
  </si>
  <si>
    <t>LUVA EM ACO CARBONO, SOLDAVEL, PRESSAO 3.000 LBS, DN 1 1/4"</t>
  </si>
  <si>
    <t>LUVA EM ACO CARBONO, SOLDAVEL, PRESSAO 3.000 LBS, DN 1/2"</t>
  </si>
  <si>
    <t>LUVA EM ACO CARBONO, SOLDAVEL, PRESSAO 3.000 LBS, DN 1"</t>
  </si>
  <si>
    <t>LUVA EM ACO CARBONO, SOLDAVEL, PRESSAO 3.000 LBS, DN 2 1/2"</t>
  </si>
  <si>
    <t>LUVA EM ACO CARBONO, SOLDAVEL, PRESSAO 3.000 LBS, DN 2"</t>
  </si>
  <si>
    <t>LUVA EM ACO CARBONO, SOLDAVEL, PRESSAO 3.000 LBS, DN 3/4"</t>
  </si>
  <si>
    <t>LUVA EM ACO CARBONO, SOLDAVEL, PRESSAO 3.000 LBS, DN 3"</t>
  </si>
  <si>
    <t>LUVA EM PVC RIGIDO ROSCAVEL, DE 1 1/2", PARA ELETRODUTO</t>
  </si>
  <si>
    <t>LUVA EM PVC RIGIDO ROSCAVEL, DE 1 1/4", PARA ELETRODUTO</t>
  </si>
  <si>
    <t>LUVA EM PVC RIGIDO ROSCAVEL, DE 1/2", PARA ELETRODUTO</t>
  </si>
  <si>
    <t>LUVA EM PVC RIGIDO ROSCAVEL, DE 1", PARA ELETRODUTO</t>
  </si>
  <si>
    <t>LUVA EM PVC RIGIDO ROSCAVEL, DE 2 1/2", PARA ELETRODUTO</t>
  </si>
  <si>
    <t>LUVA EM PVC RIGIDO ROSCAVEL, DE 2", PARA ELETRODUTO</t>
  </si>
  <si>
    <t>LUVA EM PVC RIGIDO ROSCAVEL, DE 3/4", PARA ELETRODUTO</t>
  </si>
  <si>
    <t>LUVA EM PVC RIGIDO ROSCAVEL, DE 3", PARA ELETRODUTO</t>
  </si>
  <si>
    <t>LUVA EM PVC RIGIDO ROSCAVEL, DE 4", PARA ELETRODUTO</t>
  </si>
  <si>
    <t>LUVA PARA ELETRODUTO, EM ACO GALVANIZADO ELETROLITICO, DIAMETRO DE 100 MM (4")</t>
  </si>
  <si>
    <t>LUVA PARA ELETRODUTO, EM ACO GALVANIZADO ELETROLITICO, DIAMETRO DE 15 MM (1/2")</t>
  </si>
  <si>
    <t>LUVA PARA ELETRODUTO, EM ACO GALVANIZADO ELETROLITICO, DIAMETRO DE 20 MM (3/4")</t>
  </si>
  <si>
    <t>LUVA PARA ELETRODUTO, EM ACO GALVANIZADO ELETROLITICO, DIAMETRO DE 25 MM (1")</t>
  </si>
  <si>
    <t>LUVA PARA ELETRODUTO, EM ACO GALVANIZADO ELETROLITICO, DIAMETRO DE 32 MM (1 1/4")</t>
  </si>
  <si>
    <t>LUVA PARA ELETRODUTO, EM ACO GALVANIZADO ELETROLITICO, DIAMETRO DE 40 MM (1 1/2")</t>
  </si>
  <si>
    <t>LUVA PARA ELETRODUTO, EM ACO GALVANIZADO ELETROLITICO, DIAMETRO DE 50 MM (2")</t>
  </si>
  <si>
    <t>LUVA PARA ELETRODUTO, EM ACO GALVANIZADO ELETROLITICO, DIAMETRO DE 65 MM (2 1/2")</t>
  </si>
  <si>
    <t>LUVA PARA ELETRODUTO, EM ACO GALVANIZADO ELETROLITICO, DIAMETRO DE 80 MM (3")</t>
  </si>
  <si>
    <t>LUVA PARA TUBO PEX, PLASTICA, PARA CONEXAO COM CRIMPAGEM, DN 25 MM</t>
  </si>
  <si>
    <t>LUVA PARA TUBO PEX, PLASTICA, PARA CONEXAO COM CRIMPAGEM, DN 32 MM</t>
  </si>
  <si>
    <t>LUVA PASSANTE DE COBRE (REF 601) SEM ANEL DE SOLDA, BOLSA 15 MM</t>
  </si>
  <si>
    <t>LUVA PASSANTE DE COBRE (REF 601) SEM ANEL DE SOLDA, BOLSA 22 MM</t>
  </si>
  <si>
    <t>LUVA PASSANTE DE COBRE (REF 601) SEM ANEL DE SOLDA, BOLSA 28 MM</t>
  </si>
  <si>
    <t>LUVA PASSANTE DE COBRE (REF 601) SEM ANEL DE SOLDA, BOLSA 35 MM</t>
  </si>
  <si>
    <t>LUVA PASSANTE DE COBRE (REF 601) SEM ANEL DE SOLDA, BOLSA 42 MM</t>
  </si>
  <si>
    <t>LUVA PASSANTE DE COBRE (REF 601) SEM ANEL DE SOLDA, BOLSA 54 MM</t>
  </si>
  <si>
    <t>LUVA PASSANTE DE COBRE (REF 601) SEM ANEL DE SOLDA, BOLSA 66 MM</t>
  </si>
  <si>
    <t>LUVA PVC SOLDAVEL, 110 MM, PARA AGUA FRIA PREDIAL</t>
  </si>
  <si>
    <t>LUVA PVC SOLDAVEL, 20 MM, PARA AGUA FRIA PREDIAL</t>
  </si>
  <si>
    <t>LUVA PVC SOLDAVEL, 25 MM, PARA AGUA FRIA PREDIAL</t>
  </si>
  <si>
    <t>LUVA PVC SOLDAVEL, 32 MM, PARA AGUA FRIA PREDIAL</t>
  </si>
  <si>
    <t>LUVA PVC SOLDAVEL, 40 MM, PARA AGUA FRIA PREDIAL</t>
  </si>
  <si>
    <t>LUVA PVC SOLDAVEL, 50 MM, PARA AGUA FRIA PREDIAL</t>
  </si>
  <si>
    <t>LUVA PVC SOLDAVEL, 60 MM, PARA AGUA FRIA PREDIAL</t>
  </si>
  <si>
    <t>LUVA PVC SOLDAVEL, 75 MM, PARA AGUA FRIA PREDIAL</t>
  </si>
  <si>
    <t>LUVA PVC SOLDAVEL, 85 MM, PARA AGUA FRIA PREDIAL</t>
  </si>
  <si>
    <t>LUVA PVC, ROSCAVEL, 1 1/2",  AGUA FRIA PREDIAL</t>
  </si>
  <si>
    <t>LUVA PVC, ROSCAVEL, 1/2", AGUA FRIA PREDIAL</t>
  </si>
  <si>
    <t>LUVA PVC, ROSCAVEL, 1", AGUA FRIA PREDIAL</t>
  </si>
  <si>
    <t>LUVA PVC, ROSCAVEL, 3/4", AGUA FRIA PREDIAL</t>
  </si>
  <si>
    <t>LUVA RASPA DE COURO, CANO CURTO (PUNHO *7* CM)</t>
  </si>
  <si>
    <t>LUVA SIMPLES PPR, F/F, SOLDAVEL, DN 110 MM, PARA AGUA QUENTE PREDIAL</t>
  </si>
  <si>
    <t>LUVA SIMPLES PPR, F/F, SOLDAVEL, DN 20 MM, PARA AGUA QUENTE PREDIAL</t>
  </si>
  <si>
    <t>LUVA SIMPLES PPR, F/F, SOLDAVEL, DN 25 MM, PARA AGUA QUENTE PREDIAL</t>
  </si>
  <si>
    <t>LUVA SIMPLES PPR, F/F, SOLDAVEL, DN 32 MM, PARA AGUA QUENTE PREDIAL</t>
  </si>
  <si>
    <t>LUVA SIMPLES PPR, F/F, SOLDAVEL, DN 40 MM, PARA AGUA QUENTE PREDIAL</t>
  </si>
  <si>
    <t>LUVA SIMPLES PPR, F/F, SOLDAVEL, DN 50 MM, PARA AGUA QUENTE PREDIAL</t>
  </si>
  <si>
    <t>LUVA SIMPLES PPR, F/F, SOLDAVEL, DN 63 MM, PARA AGUA QUENTE PREDIAL</t>
  </si>
  <si>
    <t>LUVA SIMPLES PPR, F/F, SOLDAVEL, DN 75 MM, PARA AGUA QUENTE PREDIAL</t>
  </si>
  <si>
    <t>LUVA SIMPLES PPR, F/F, SOLDAVEL, DN 90 MM, PARA AGUA QUENTE PREDIAL</t>
  </si>
  <si>
    <t>LUVA SIMPLES, PVC PBA, JE, DN 100 / DE 110 MM, PARA REDE AGUA (NBR 10351)</t>
  </si>
  <si>
    <t>LUVA SIMPLES, PVC PBA, JE, DN 50 / DE 60 MM, PARA REDE AGUA (NBR 10351)</t>
  </si>
  <si>
    <t>LUVA SIMPLES, PVC PBA, JE, DN 75 / DE 85 MM, PARA REDE AGUA (NBR 10351)</t>
  </si>
  <si>
    <t>LUVA SIMPLES, PVC SERIE R, 100 MM, PARA ESGOTO PREDIAL</t>
  </si>
  <si>
    <t>LUVA SIMPLES, PVC SERIE R, 150 MM, PARA ESGOTO PREDIAL</t>
  </si>
  <si>
    <t>LUVA SIMPLES, PVC SERIE R, 40 MM, PARA ESGOTO PREDIAL</t>
  </si>
  <si>
    <t>LUVA SIMPLES, PVC SERIE R, 50 MM, PARA ESGOTO PREDIAL</t>
  </si>
  <si>
    <t>LUVA SIMPLES, PVC SERIE R, 75 MM, PARA ESGOTO PREDIAL</t>
  </si>
  <si>
    <t>LUVA SIMPLES, PVC, SOLDAVEL, DN 100 MM, SERIE NORMAL, PARA ESGOTO PREDIAL</t>
  </si>
  <si>
    <t>LUVA SIMPLES, PVC, SOLDAVEL, DN 150 MM, SERIE NORMAL, PARA ESGOTO PREDIAL</t>
  </si>
  <si>
    <t>LUVA SIMPLES, PVC, SOLDAVEL, DN 40 MM, SERIE NORMAL, PARA ESGOTO PREDIAL</t>
  </si>
  <si>
    <t>LUVA SIMPLES, PVC, SOLDAVEL, DN 50 MM, SERIE NORMAL, PARA ESGOTO PREDIAL</t>
  </si>
  <si>
    <t>LUVA SIMPLES, PVC, SOLDAVEL, DN 75 MM, SERIE NORMAL, PARA ESGOTO PREDIAL</t>
  </si>
  <si>
    <t>LUVA SOLDAVEL COM BUCHA DE LATAO, PVC, 20 MM X 1/2"</t>
  </si>
  <si>
    <t>LUVA SOLDAVEL COM BUCHA DE LATAO, PVC, 25 MM X 1/2"</t>
  </si>
  <si>
    <t>LUVA SOLDAVEL COM BUCHA DE LATAO, PVC, 25 MM X 3/4"</t>
  </si>
  <si>
    <t>LUVA SOLDAVEL COM BUCHA DE LATAO, PVC, 32 MM X 1"</t>
  </si>
  <si>
    <t>LUVA SOLDAVEL COM ROSCA, PVC, 20 MM X 1/2", PARA AGUA FRIA PREDIAL</t>
  </si>
  <si>
    <t>LUVA SOLDAVEL COM ROSCA, PVC, 25 MM X 1/2", PARA AGUA FRIA PREDIAL</t>
  </si>
  <si>
    <t>LUVA SOLDAVEL COM ROSCA, PVC, 25 MM X 3/4", PARA AGUA FRIA PREDIAL</t>
  </si>
  <si>
    <t>LUVA SOLDAVEL COM ROSCA, PVC, 32 MM X 1", PARA AGUA FRIA PREDIAL</t>
  </si>
  <si>
    <t>LUVA SOLDAVEL COM ROSCA, PVC, 40 MM X 1 1/4", PARA AGUA FRIA PREDIAL</t>
  </si>
  <si>
    <t>LUVA SOLDAVEL COM ROSCA, PVC, 50 MM X 1 1/2", PARA AGUA FRIA PREDIAL</t>
  </si>
  <si>
    <t>LUVA/UNIAO DE REDUCAO METALICA, PARA CONEXAO COM ANEL DESLIZANTE, DN 20 X 16 MM, EM TUBO PEX PARA INST. AGUA QUENTE/FRIA</t>
  </si>
  <si>
    <t>LUVA/UNIAO DE REDUCAO METALICA, PARA CONEXAO COM ANEL DESLIZANTE, DN 25 X 16 MM, EM TUBO PEX PARA INST. AGUA QUENTE/FRIA</t>
  </si>
  <si>
    <t>LUVA/UNIAO DE REDUCAO METALICA, PARA CONEXAO COM ANEL DESLIZANTE, DN 25 X 20 MM, EM TUBO PEX PARA INST. AGUA QUENTE/FRIA</t>
  </si>
  <si>
    <t>LUVA/UNIAO DE REDUCAO METALICA, PARA CONEXAO COM ANEL DESLIZANTE, DN 32 X 25 MM, EM TUBO PEX PARA INST. AGUA QUENTE/FRIA</t>
  </si>
  <si>
    <t>LUVA/UNIAO METALICA, PARA CONEXAO COM ANEL DESLIZANTE, DN 16 MM, EM TUBO PEX PARA INST. AGUA QUENTE/FRIA</t>
  </si>
  <si>
    <t>LUVA/UNIAO METALICA, PARA CONEXAO COM ANEL DESLIZANTE, DN 20 MM, EM TUBO PEX PARA INST. AGUA QUENTE/FRIA</t>
  </si>
  <si>
    <t>LUVA/UNIAO METALICA, PARA CONEXAO COM ANEL DESLIZANTE, DN 25 MM, EM TUBO PEX PARA INST. AGUA QUENTE/FRIA</t>
  </si>
  <si>
    <t>LUVA/UNIAO METALICA, PARA CONEXAO COM ANEL DESLIZANTE, DN 32 MM, EM TUBO PEX PARA INST. AGUA QUENTE/FRIA</t>
  </si>
  <si>
    <t>LUVA/UNIAO, PLASTICA, PARA CONEXAO COM CRIMPAGEM, DN 16 MM, EM TUBO PEX PARA INST. AGUA QUENTE/FRIA</t>
  </si>
  <si>
    <t>LUVA/UNIAO, PLASTICA, PARA CONEXAO COM CRIMPAGEM, DN 20 MM, EM TUBO PEX PARA INST. AGUA QUENTE/FRIA</t>
  </si>
  <si>
    <t>LUVA, PEAD PE 100,  DE 400 MM, PARA ELETROFUSAO</t>
  </si>
  <si>
    <t>LUVA, PEAD PE 100,  DE 63 MM, PARA ELETROFUSAO</t>
  </si>
  <si>
    <t>LUVA, PEAD PE 100, DE 125 MM, PARA ELETROFUSAO</t>
  </si>
  <si>
    <t>LUVA, PEAD PE 100, DE 20 MM, PARA ELETROFUSAO</t>
  </si>
  <si>
    <t>LUVA, PEAD PE 100, DE 200 MM, PARA ELETROFUSAO</t>
  </si>
  <si>
    <t>LUVA, PEAD PE 100, DE 32 MM, PARA ELETROFUSAO</t>
  </si>
  <si>
    <t>MACANETA ALAVANCA RETA OCA, EM ZAMAC COM ACABAMENTO CROMADO, COMPRIMENTO APROX DE 15 CM</t>
  </si>
  <si>
    <t>MACANETA ALAVANCA, RETA SIMPLES / OCA, CROMADA, COMPRIMENTO DE 10 A 16 CM, ACABAMENTO PADRAO POPULAR - SOMENTE MACANETAS</t>
  </si>
  <si>
    <t>MACANETA BOLA, EM ZAMAC COM ACABAMENTO CROMADO, DIAMETRO DE APROX 2 1/2"</t>
  </si>
  <si>
    <t>MACARICO DE SOLDA 201 PARA EXTENSAO GLP OU ACETILENO</t>
  </si>
  <si>
    <t>MACARIQUEIRO (HORISTA)</t>
  </si>
  <si>
    <t>MACARIQUEIRO (MENSALISTA)</t>
  </si>
  <si>
    <t>MADEIRA ROLICA TRATADA, D = 12 A 15 CM, H = 3,00 M, EM EUCALIPTO OU EQUIVALENTE DA REGIAO</t>
  </si>
  <si>
    <t>MADEIRA ROLICA TRATADA, D = 16 A 20 CM, H = 6,00 M, EM EUCALIPTO OU EQUIVALENTE DA REGIAO</t>
  </si>
  <si>
    <t>MADEIRA ROLICA TRATADA, D = 25 A 29 CM, H = 6,50 M, EM EUCALIPTO OU EQUIVALENTE DA REGIAO</t>
  </si>
  <si>
    <t>MADEIRA ROLICA TRATADA, D = 30 A 34 CM, H = 6,50 M, EM EUCALIPTO OU EQUIVALENTE DA REGIAO</t>
  </si>
  <si>
    <t>MADEIRA SERRADA EM PINUS, MISTA OU EQUIVALENTE DA REGIAO - BRUTA</t>
  </si>
  <si>
    <t>MANGOTE DE SEGURANCA EM RASPA DE COURO</t>
  </si>
  <si>
    <t>MANGUEIRA CRISTAL PARA NIVEL, LISA, PVC TRANSPARENTE, 3/8" X1,5 MM</t>
  </si>
  <si>
    <t>MANGUEIRA CRISTAL PARA NIVEL, LISA, PVC TRANSPARENTE, 5/16" X1 MM</t>
  </si>
  <si>
    <t>MANGUEIRA CRISTAL TRANCADA, PVC COM REFORCO, COM PRESSAO DE TRABALHO (PT) 250 LBS/POL2, DE 3/4" X *2,8* MM</t>
  </si>
  <si>
    <t>MANGUEIRA CRISTAL TRANCADA, PVC COM REFORCO, PRESSAO DE TRABALHO (PT) 250 LBS/POL2, DE 1" X *3,4* MM</t>
  </si>
  <si>
    <t>MANGUEIRA CRISTAL, LISA, PVC TRANSPARENTE, 1/2" X 2 MM</t>
  </si>
  <si>
    <t>MANGUEIRA CRISTAL, LISA, PVC TRANSPARENTE, 1/4" X1 MM</t>
  </si>
  <si>
    <t>MANGUEIRA CRISTAL, LISA, PVC TRANSPARENTE, 1/4" X1,5 MM</t>
  </si>
  <si>
    <t>MANGUEIRA CRISTAL, LISA, PVC TRANSPARENTE, 3/4" X 2 MM</t>
  </si>
  <si>
    <t>MANGUEIRA DE INCENDIO, TIPO 1, DE 1 1/2", COMPRIMENTO = 15 M, TECIDO EM FIO DE POLIESTER E TUBO INTERNO EM BORRACHA SINTETICA, COM UNIOES ENGATE RAPIDO</t>
  </si>
  <si>
    <t>MANGUEIRA DE INCENDIO, TIPO 1, DE 1 1/2", COMPRIMENTO = 20 M, TECIDO EM FIO DE POLIESTER E TUBO INTERNO EM BORRACHA SINTETICA, COM UNIOES ENGATE RAPIDO</t>
  </si>
  <si>
    <t>MANGUEIRA DE INCENDIO, TIPO 1, DE 1 1/2", COMPRIMENTO = 25 M, TECIDO EM FIO DE POLIESTER E TUBO INTERNO EM BORRACHA SINTETICA, COM UNIOES ENGATE RAPIDO</t>
  </si>
  <si>
    <t>MANGUEIRA DE INCENDIO, TIPO 1, DE 1 1/2", COMPRIMENTO = 30 M, TECIDO EM FIO DE POLIESTER E TUBO INTERNO EM BORRACHA SINTETICA, COM UNIOES ENGATE RAPIDO</t>
  </si>
  <si>
    <t>MANGUEIRA DE INCENDIO, TIPO 2, DE 1 1/2", COMPRIMENTO = 15 M, TECIDO EM FIO DE POLIESTER E TUBO INTERNO EM BORRACHA SINTETICA, COM UNIOES ENGATE RAPIDO</t>
  </si>
  <si>
    <t>MANGUEIRA DE INCENDIO, TIPO 2, DE 1 1/2", COMPRIMENTO = 20 M, TECIDO EM FIO DE POLIESTER E TUBO INTERNO EM BORRACHA SINTETICA, COM UNIOES</t>
  </si>
  <si>
    <t>MANGUEIRA DE INCENDIO, TIPO 2, DE 1 1/2", COMPRIMENTO = 25 M, TECIDO EM FIO DE POLIESTER E TUBO INTERNO EM BORRACHA SINTETICA, COM UNIOES</t>
  </si>
  <si>
    <t>MANGUEIRA DE INCENDIO, TIPO 2, DE 1 1/2", COMPRIMENTO = 30 M, TECIDO EM FIO DE POLIESTER E TUBO INTERNO EM BORRACHA SINTETICA, COM UNIOES</t>
  </si>
  <si>
    <t>MANGUEIRA DE INCENDIO, TIPO 2, DE 2 1/2", COMPRIMENTO = 15 M, TECIDO EM FIO DE POLIESTER E TUBO INTERNO EM BORRACHA SINTETICA, COM UNIOES ENGATE RAPIDO</t>
  </si>
  <si>
    <t>MANGUEIRA DE INCENDIO, TIPO 2, DE 2 1/2", COMPRIMENTO = 20 M, TECIDO EM FIO DE POLIESTER E TUBO INTERNO EM BORRACHA SINTETICA, COM UNIOES</t>
  </si>
  <si>
    <t>MANGUEIRA DE INCENDIO, TIPO 2, DE 2 1/2", COMPRIMENTO = 25 M, TECIDO EM FIO DE POLIESTER E TUBO INTERNO EM BORRACHA SINTETICA, COM UNIOES ENGATE RAPIDO</t>
  </si>
  <si>
    <t>MANGUEIRA DE INCENDIO, TIPO 2, DE 2 1/2", COMPRIMENTO = 30 M, TECIDO EM FIO DE POLIESTER E TUBO INTERNO EM BORRACHA SINTETICA, COM UNIOES ENGATE RAPIDO</t>
  </si>
  <si>
    <t>MANGUEIRA DE PVC FLEXIVEL,TIPO FLAT/ACHATADA, COR LARANJA, D = 1 1/2" (40 MM), PARA CONDUCAO DE AGUA, SERVICOS LEVES E MEDIOS</t>
  </si>
  <si>
    <t>MANGUEIRA PARA GAS - GLP, PVC, TRANCADA, DIAMETRO DE 3/8", COMPRIMENTO DE 1M (NORMATIZADA)</t>
  </si>
  <si>
    <t>MANIPULADOR TELESCOPICO, POTENCIA DE 101 HP, CAPACIDADE DE CARGA DE 3.500 KG, ALTURA MAXIMA DE ELEVACAO DE 12 M</t>
  </si>
  <si>
    <t>MANIPULADOR TELESCOPICO, POTENCIA DE 85 HP, CAPACIDADE DE CARGA DE 3.500 KG, ALTURA MAXIMA DE ELEVACAO DE 12,3 M</t>
  </si>
  <si>
    <t>MANOMETRO COM CAIXA EM ACO PINTADO, ESCALA *10* KGF/CM2 (*10* BAR), DIAMETRO NOMINAL DE *63* MM, CONEXAO DE 1/4"</t>
  </si>
  <si>
    <t>MANOMETRO COM CAIXA EM ACO PINTADO, ESCALA *10* KGF/CM2 (*10* BAR), DIAMETRO NOMINAL DE 100 MM, CONEXAO DE 1/2"</t>
  </si>
  <si>
    <t>MANTA ALUMINIZADA NAS DUAS FACES, PARA SUBCOBERTURA,  E = *2* MM</t>
  </si>
  <si>
    <t>MANTA ALUMINIZADA 1 FACE PARA SUBCOBERTURA, E = *1* MM</t>
  </si>
  <si>
    <t>MANTA ANTIRRUIDO DE POLIESTER (PET) PARA CONTRAPISO E = *8* MM</t>
  </si>
  <si>
    <t>MANTA ASFALTICA ELASTOMERICA EM POLIESTER ALUMINIZADA 3 MM, TIPO III, CLASSE B (NBR 9952)</t>
  </si>
  <si>
    <t>MANTA ASFALTICA ELASTOMERICA EM POLIESTER 3 MM, TIPO III, CLASSE B, ACABAMENTO PP (NBR 9952)</t>
  </si>
  <si>
    <t>MANTA ASFALTICA ELASTOMERICA EM POLIESTER 4 MM, TIPO III, CLASSE B, ACABAMENTO PP (NBR 9952)</t>
  </si>
  <si>
    <t>MANTA ASFALTICA ELASTOMERICA EM POLIESTER 5 MM, TIPO III, CLASSE B, ACABAMENTO PP (NBR 9952)</t>
  </si>
  <si>
    <t>MANTA ASFALTICA ELASTOMERICA TIPO GLASS 3 MM, TIPO II, CLASSE C, ACABAMENTO PP (NBR 9952)</t>
  </si>
  <si>
    <t>MANTA DE BORRACHA ANTIRRUIDO 5 MM</t>
  </si>
  <si>
    <t>MANTA DE POLIETILENO EXPANDIDO (PEBD) ANTICHAMAS, E = 8 MM</t>
  </si>
  <si>
    <t>MANTA DE POLIETILENO EXPANDIDO (PEBD), E = 5 MM</t>
  </si>
  <si>
    <t>MANTA DE POLIETILENO EXPANDIDO, COM 1 FACE METALIZADA PARA SUBCOBERTURA,  E = *5* MM</t>
  </si>
  <si>
    <t>MANTA GEOTEXTIL TECIDO DE LAMINETES DE POLIPROPILENO, RESISTENCIA A TRACAO = *25* KN/M</t>
  </si>
  <si>
    <t>MANTA LIQUIDA DE BASE ASFALTICA MODIFICADA COM A ADICAO DE ELASTOMEROS DILUIDOS EM SOLVENTE ORGANICO, APLICACAO A FRIO (MEMBRANA IMPERMEABILIZANTE ASFASTICA)</t>
  </si>
  <si>
    <t>MANTA TERMOPLASTICA, PEAD, GEOMEMBRANA LISA, E = 0,50 MM  ( NBR 15352)</t>
  </si>
  <si>
    <t>MANTA TERMOPLASTICA, PEAD, GEOMEMBRANA LISA, E = 0,75 MM (NBR 15352)</t>
  </si>
  <si>
    <t>MANTA TERMOPLASTICA, PEAD, GEOMEMBRANA LISA, E = 0,80 MM (NBR 15352)</t>
  </si>
  <si>
    <t>MANTA TERMOPLASTICA, PEAD, GEOMEMBRANA LISA, E = 1,00 MM (NBR 15352)</t>
  </si>
  <si>
    <t>MANTA TERMOPLASTICA, PEAD, GEOMEMBRANA LISA, E = 1,50 MM (NBR 15352)</t>
  </si>
  <si>
    <t>MANTA TERMOPLASTICA, PEAD, GEOMEMBRANA LISA, E = 2,00 MM (NBR 15352)</t>
  </si>
  <si>
    <t>MANTA TERMOPLASTICA, PEAD, GEOMEMBRANA LISA, E = 2,50 MM (NBR 15352)</t>
  </si>
  <si>
    <t>MANTA TERMOPLASTICA, PEAD, GEOMEMBRANA TEXTURIZADA EM AMBAS AS FACES, E = 0,50 MM ( NBR 15352)</t>
  </si>
  <si>
    <t>MANTA TERMOPLASTICA, PEAD, GEOMEMBRANA TEXTURIZADA EM AMBAS AS FACES, E = 0,75 MM ( NBR 15352)</t>
  </si>
  <si>
    <t>MANTA TERMOPLASTICA, PEAD, GEOMEMBRANA TEXTURIZADA EM AMBAS AS FACES, E = 0,80 MM ( NBR 15352)</t>
  </si>
  <si>
    <t>MANTA TERMOPLASTICA, PEAD, GEOMEMBRANA TEXTURIZADA EM AMBAS AS FACES, E = 1,00 MM ( NBR 15352)</t>
  </si>
  <si>
    <t>MANTA TERMOPLASTICA, PEAD, GEOMEMBRANA TEXTURIZADA EM AMBAS AS FACES, E = 1,50 MM ( NBR 15352)</t>
  </si>
  <si>
    <t>MANTA TERMOPLASTICA, PEAD, GEOMEMBRANA TEXTURIZADA EM AMBAS AS FACES, E = 2,00 MM ( NBR 15352)</t>
  </si>
  <si>
    <t>MANTA TERMOPLASTICA, PEAD, GEOMEMBRANA TEXTURIZADA EM AMBAS AS FACES, E = 2,50 MM ( NBR 15352)</t>
  </si>
  <si>
    <t>MAQUINA DE 40 MM PARA FECHADURA DE EMBUTIR EXTERNA, EM ACO INOX</t>
  </si>
  <si>
    <t>MAQUINA DE 40 MM PARA FECHADURA, PARA PORTA DE BANHEIRO, EM ACO INOX</t>
  </si>
  <si>
    <t>MAQUINA DE 40 MM PARA FECHADURA, PARA PORTA INTERNA, EM ACO INOX</t>
  </si>
  <si>
    <t>MAQUINA DE 55 MM PARA FECHADURA DE EMBUTIR EXTERNA, EM ACO INOX</t>
  </si>
  <si>
    <t>MAQUINA DE 55 MM PARA FECHADURA, PARA PORTA DE BANHEIRO, EM ACO INOX</t>
  </si>
  <si>
    <t>MAQUINA DE 55 MM PARA FECHADURA, PARA PORTA INTERNA, EM ACO INOX</t>
  </si>
  <si>
    <t>MAQUINA DEMARCADORA DE FAIXA DE TRAFEGO A FRIO, AUTOPROPELIDA, MOTOR DIESEL 38 HP</t>
  </si>
  <si>
    <t>MAQUINA EXTRUSORA DE CONCRETO PARA GUIAS E SARJETAS, COM MOTOR A DIESEL DE 14 CV</t>
  </si>
  <si>
    <t>MAQUINA MANUAL TIPO PRENSA PARA PRODUCAO DE BLOCOS E PAVIMENTOS DE CONCRETO, COM MOTOR ELETRICO TRIFASICO PARA VIBRACAO, POTENCIA TOTAL INSTALADA DE 1,5 KW</t>
  </si>
  <si>
    <t>MAQUINA PARA CORTE COM DISCO ABRASIVO DE DIAMETRO DE 18'' (450 MM), COM MOTOR ELETRICO TRIFASICO DE 10 CV</t>
  </si>
  <si>
    <t>MAQUINA TIPO PRENSA HIDRAULICA, PARA FABRICACAO DE TUBOS DE CONCRETO PARA AGUAS PLUVIAIS, DN 200 A DN 600 MM X 1000 MM DE COMPRIMENTO, COM MOTOR PRINCIPAL DE 20 CV</t>
  </si>
  <si>
    <t>MAQUINA TIPO VASO/TANQUE/JATO DE PRESSAO PORTATIL PARA JATEAMENTO, CONTROLE AUTOMATICO E REMOTO, CAMARA DE 1 SAIDA, 280 L, DIAM. *670* MM, BICO JATO CURTO VENTURI DE 5/16", MANGUEIRA DE 1" DE 10 M, COMPLETA (VALVULAS POP UP E DOSADORA, FUNDO CONICO ETC)</t>
  </si>
  <si>
    <t>MAQUINA TRANSFORMADORA MONOFASICA PARA SOLDA ELETRICA, TENSAO DE 220 V, FREQUENCIA DE 60 HZ, FAIXA DE CORRENTE ENTRE 80 A (+/- 10 A) E 250 A, POTENCIA ENTRE 14,00 KVA E 15,0 KVA, CICLO DE TRABALHO ENTRE 10% E 20% A 250 A</t>
  </si>
  <si>
    <t>MARCENEIRO (HORISTA)</t>
  </si>
  <si>
    <t>MARCENEIRO (MENSALISTA)</t>
  </si>
  <si>
    <t>MARMORISTA / GRANITEIRO (HORISTA)</t>
  </si>
  <si>
    <t>MARMORISTA / GRANITEIRO (MENSALISTA)</t>
  </si>
  <si>
    <t>MARTELO DE SOLDADOR/PICADOR DE SOLDA</t>
  </si>
  <si>
    <t>MARTELO DEMOLIDOR ELETRICO, COM POTENCIA DE 2.000 W, FREQUENCIA DE 1.000 IMPACTOS POR MINUTO, FORÇA DE IMPACTO ENTRE 60 E 65 J, PESO DE 30 KG</t>
  </si>
  <si>
    <t>MARTELO DEMOLIDOR PNEUMATICO MANUAL, COM REDUCAO DE VIBRACAO, PESO DE 21 KG</t>
  </si>
  <si>
    <t>MARTELO DEMOLIDOR PNEUMATICO MANUAL, COM REDUCAO DE VIBRACAO, PESO DE 31,5 KG</t>
  </si>
  <si>
    <t>MARTELO DEMOLIDOR PNEUMATICO MANUAL, PADRAO, PESO DE 32 KG</t>
  </si>
  <si>
    <t>MARTELO DEMOLIDOR PNEUMATICO MANUAL, PESO  DE 28 KG, COM SILENCIADOR</t>
  </si>
  <si>
    <t>MARTELO PERFURADOR PNEUMATICO MANUAL, DE SUPERFICIE, COM AVANCO DE COLUNA, PESO DE 22 KG</t>
  </si>
  <si>
    <t>MARTELO PERFURADOR PNEUMATICO MANUAL, HASTE 25 X 75 MM, 21 KG</t>
  </si>
  <si>
    <t>MARTELO PERFURADOR PNEUMATICO MANUAL, PESO DE 25 KG, COM SILENCIADOR</t>
  </si>
  <si>
    <t>MASCARA DE SEGURANCA PARA SOLDA COM ESCUDO DE CELERON E CARNEIRA DE PLASTICO COM REGULAGEM</t>
  </si>
  <si>
    <t>MASSA ACRILICA PARA SUPERFICIES INTERNAS E EXTERNAS</t>
  </si>
  <si>
    <t>MASSA CORRIDA PARA SUPERFICIES DE AMBIENTES INTERNOS</t>
  </si>
  <si>
    <t>MASSA DE REJUNTE EM PO PARA DRYWALL, A BASE DE GESSO, SECAGEM RAPIDA, PARA TRATAMENTO DE JUNTAS DE CHAPA DE GESSO (NECESSITA ADICAO DE AGUA)</t>
  </si>
  <si>
    <t>MASSA DE REJUNTE PRONTA PARA TRATAMENTO DE JUNTAS DE CHAPA DE GESSO PARA DRYWALL, SEM ADICAO DE AGUA</t>
  </si>
  <si>
    <t>MASSA EPOXI BICOMPONENTE (MASSA + CATALIZADOR)</t>
  </si>
  <si>
    <t>MASSA EPOXI BICOMPONENTE PARA REPAROS</t>
  </si>
  <si>
    <t>MASSA PARA MADEIRA - INTERIOR E EXTERIOR</t>
  </si>
  <si>
    <t>MASSA PARA VIDRO</t>
  </si>
  <si>
    <t>MASSA PLASTICA PARA MARMORE/GRANITO</t>
  </si>
  <si>
    <t>MASSA PREMIUM PARA TEXTURA LISA DE BASE ACRILICA, USO INTERNO E EXTERNO</t>
  </si>
  <si>
    <t>MASSA PREMIUM PARA TEXTURA RUSTICA DE BASE ACRILICA, COR BRANCA, USO INTERNO E EXTERNO</t>
  </si>
  <si>
    <t>MASTRO SIMPLES GALVANIZADO DIAMETRO NOMINAL 1 1/2"</t>
  </si>
  <si>
    <t>MASTRO SIMPLES GALVANIZADO DIAMETRO NOMINAL 2"</t>
  </si>
  <si>
    <t>MASTRO TELESCOPICO DE 4 METROS (3 M X DN= 2" + 1 M X DN= 1 1/2")</t>
  </si>
  <si>
    <t>MASTRO TELESCOPICO GALVANIZADO 5 METROS (3 M X DN= 2" + 2 M X DN= 1 1/2")</t>
  </si>
  <si>
    <t>MASTRO TELESCOPICO GALVANIZADO 6 METROS (3 M X DN= 2" + 3 M X DN= 1Â½")</t>
  </si>
  <si>
    <t>MASTRO TELESCOPICO GALVANIZADO 7 METROS (6 M X DN= 2" + 1 M X DN= 1 1/2")</t>
  </si>
  <si>
    <t>MASTRO TELESCOPICO GALVANIZADO 9 METROS (6 M X DN= 2" + 3 M X DN= 1 1/2")</t>
  </si>
  <si>
    <t>MATERIAL FILTRANTE (PEDREGULHO) 0,6 A 25,46 MM (POSTO PEDREIRA/FORNECEDOR, SEM FRETE)</t>
  </si>
  <si>
    <t>MATERIAL FILTRANTE (PEDREGULHO) 38 A 25,4 MM (POSTO PEDREIRA/FORNECEDOR, SEM FRETE)</t>
  </si>
  <si>
    <t>MECANICO DE EQUIPAMENTOS PESADOS</t>
  </si>
  <si>
    <t>MECANICO DE EQUIPAMENTOS PESADOS (MENSALISTA)</t>
  </si>
  <si>
    <t>MECANICO DE REFRIGERACAO (HORISTA)</t>
  </si>
  <si>
    <t>MECANICO DE REFRIGERACAO (MENSALISTA)</t>
  </si>
  <si>
    <t>MEDIDOR DE NIVEL ESTATICO E DINAMICO PARA POCO, COMPRIMENTO DE 200 M</t>
  </si>
  <si>
    <t>MEIA CANA DE MADEIRA CEDRINHO OU EQUIVALENTE DA REGIAO, ACABAMENTO PARA FORRO PAULISTA, *2,5 X 2,5* CM</t>
  </si>
  <si>
    <t>MEIA CANA DE MADEIRA PINUS OU EQUIVALENTE DA REGIAO, ACABAMENTO PARA FORRO PAULISTA, *2,5 X 2,5* CM</t>
  </si>
  <si>
    <t>MEIA CANALETA DE CONCRETO ESTRUTURAL 14 X 19 X 19 CM, FBK 14 MPA (NBR 6136)</t>
  </si>
  <si>
    <t>MEIA CANALETA DE CONCRETO ESTRUTURAL 14 X 19 X 19 CM, FBK 4,5 MPA (NBR 6136)</t>
  </si>
  <si>
    <t>MEIO BLOCO DE CONCRETO ESTRUTURAL 14 X 19 X 14 CM, FBK 14 MPA (NBR 6136)</t>
  </si>
  <si>
    <t>MEIO BLOCO DE CONCRETO ESTRUTURAL 14 X 19 X 14 CM, FBK 4,5 MPA (NBR 6136)</t>
  </si>
  <si>
    <t>MEIO BLOCO DE CONCRETO ESTRUTURAL 14 X 19 X 19 CM, FBK 14 MPA (NBR 6136)</t>
  </si>
  <si>
    <t>MEIO BLOCO DE CONCRETO ESTRUTURAL 14 X 19 X 19 CM, FBK 4,5 MPA (NBR 6136)</t>
  </si>
  <si>
    <t>MEIO BLOCO DE CONCRETO ESTRUTURAL 14 X 19 X 34 CM, FBK 14 MPA (NBR 6136)</t>
  </si>
  <si>
    <t>MEIO BLOCO DE VEDACAO DE CONCRETO APARENTE 14 X 19 X 19 CM  (CLASSE C - NBR 6136)</t>
  </si>
  <si>
    <t>MEIO BLOCO DE VEDACAO DE CONCRETO APARENTE 19 X 19 X 19 CM (CLASSE C - NBR 6136)</t>
  </si>
  <si>
    <t>MEIO BLOCO DE VEDACAO DE CONCRETO APARENTE 9  X 19 X 19 CM (CLASSE C - NBR 6136)</t>
  </si>
  <si>
    <t>MEIO BLOCO DE VEDACAO DE CONCRETO 14 X 19 X 19 CM (CLASSE C - NBR 6136)</t>
  </si>
  <si>
    <t>MEIO BLOCO DE VEDACAO DE CONCRETO 19 X 19 X 19 CM (CLASSE C - NBR 6136)</t>
  </si>
  <si>
    <t>MEIO BLOCO DE VEDACAO DE CONCRETO 9 X 19 X 19 CM (CLASSE C - NBR 6136)</t>
  </si>
  <si>
    <t>MEIO BLOCO ESTRUTURAL CERAMICO 14 X 19 X 14 CM, 6,0 MPA (NBR 15270)</t>
  </si>
  <si>
    <t>MEIO BLOCO ESTRUTURAL CERAMICO 14 X 19 X 19 CM, 6,0 MPA (NBR 15270)</t>
  </si>
  <si>
    <t>MEIO-FIO OU GUIA DE CONCRETO PRE MOLDADO, COMP 1 M, *30 X 10/12* CM (H X L1/L2)</t>
  </si>
  <si>
    <t>MEIO-FIO OU GUIA DE CONCRETO PRE MOLDADO, COMP 80 CM, *30 X 10/10* (H X L1/L2)</t>
  </si>
  <si>
    <t>MEIO-FIO OU GUIA DE CONCRETO PRE-MOLDADO, COMP *39* CM, *19 X 6,5/6,5* CM (H X L1/L2)</t>
  </si>
  <si>
    <t>MEIO-FIO OU GUIA DE CONCRETO PRE-MOLDADO, COMP 1 M, *20 X 12/15* CM (H X L1/L2)</t>
  </si>
  <si>
    <t>MEIO-FIO OU GUIA DE CONCRETO PRE-MOLDADO, COMP 80 CM, *25 X 08/08* CM (H X L1/L2)</t>
  </si>
  <si>
    <t>MEIO-FIO OU GUIA DE CONCRETO PRE-MOLDADO, TIPO CHAPEU PARA BOCA DE LOBO,  DIMENSOES *1,20* X 0,15 X 0,30 M</t>
  </si>
  <si>
    <t>MEIO-FIO OU GUIA DE CONCRETO, PRE-MOLDADO, COMP 1 M, *30 X 12/15* CM (H X L1/L2)</t>
  </si>
  <si>
    <t>MEIO-FIO OU GUIA DE CONCRETO, PRE-MOLDADO, COMP 1 M, *30 X 15* CM (H X L)</t>
  </si>
  <si>
    <t>MEIO-FIO OU GUIA DE CONCRETO, PRE-MOLDADO, COMP 80 CM, *45 X 12/18* CM (H X L1/L2)</t>
  </si>
  <si>
    <t>MEMBRANA IMPERMEABILIZANTE A BASE DE POLIUREIA, BICOMPONENTE, APLICACAO A FRIO</t>
  </si>
  <si>
    <t>MEMBRANA IMPERMEABILIZANTE A BASE DE POLIURETANO</t>
  </si>
  <si>
    <t>MEMBRANA IMPERMEABILIZANTE ACRILICA MONOCOMPONENTE</t>
  </si>
  <si>
    <t>MESA VIBRATORIA COM DIMENSOES DE 2,0 X 1,0 M, COM MOTOR ELETRICO DE 2 POLOS E POTENCIA DE 3 CV</t>
  </si>
  <si>
    <t>MESTRE DE OBRAS (HORISTA)</t>
  </si>
  <si>
    <t>MESTRE DE OBRAS (MENSALISTA)</t>
  </si>
  <si>
    <t>METACAULIM DE ALTA REATIVIDADE/CAULIM CALCINADO</t>
  </si>
  <si>
    <t>MICRO-TRATOR CORTADOR DE GRAMA COM LARGURA DO CORTE DE 107 CM, COM  2 LAMINAS E DESCARTE LATERAL</t>
  </si>
  <si>
    <t>MICROESFERAS DE VIDRO PARA SINALIZACAO HORIZONTAL VIARIA, TIPO I-B (PREMIX) - NBR  16184</t>
  </si>
  <si>
    <t>MICROESFERAS DE VIDRO PARA SINALIZACAO HORIZONTAL VIARIA, TIPO II-A (DROP-ON) - NBR  16184</t>
  </si>
  <si>
    <t>MICTORIO COLETIVO ACO INOX (AISI 304), E = 0,8 MM, DE *100 X 40 X 30* CM (C X A X P)</t>
  </si>
  <si>
    <t>MICTORIO COLETIVO ACO INOX (AISI 304), E = 0,8 MM, DE *100 X 50 X 35* CM (C X A X P)</t>
  </si>
  <si>
    <t>MICTORIO INDICUDUAL, SIFONADO, LOUCA BRANCA, SEM COMPLEMENTOS</t>
  </si>
  <si>
    <t>MICTORIO INDIVIDUAL ACO INOX (AISI 304), E = 0,8 MM, DE *50  X 45  X 35* (C X A X P)</t>
  </si>
  <si>
    <t>MICTORIO INDIVIDUAL, SIFONADO, VALVULA EMBUTIDA, DE LOUCA BRANCA, SEM COMPLEMENTOS - PADRAO ALTO</t>
  </si>
  <si>
    <t>MINICAPTOR, EM ACO GALVANIZADO A FOGO, FIXACAO COM ROSCA SOBERBA OU MECANICA, H=600 MM X DN=10 MM</t>
  </si>
  <si>
    <t>MINICAPTOR, EM ACO GALVANIZADO A FOGO, FIXACAO HORIZONTAL COM BANDEIRA A 20 CM, H=600 MM E X DN=10 MM</t>
  </si>
  <si>
    <t>MINICAPTOR, EM ACO GALVANIZADO A FOGO, FIXACAO HORIZONTAL DE 1 FUROS, SEM BANDEIRA, H=300 MM X DN=10 MM</t>
  </si>
  <si>
    <t>MINICAPTOR, EM ACO GALVANIZADO A FOGO, FIXACAO HORIZONTAL DE 2 FUROS, SEM BANDEIRA, H=600 MM X DN=10 MM</t>
  </si>
  <si>
    <t>MINICAPTOR, EM ACO GALVANIZADO A FOGO,Â  FIXACAO COM ROSCA SOBERBA OU MECANICA, H=300 MM X DN=10 MM</t>
  </si>
  <si>
    <t>MINICAPTOR, EM ACO GALVANIZADO A FOGO,Â  FIXACAO HORIZONTAL COM BANDEIRA A 20 CM, H=300 MM E X DN=10 MM</t>
  </si>
  <si>
    <t>MINICAPTORES DE INSERCAO, EM ACO GALVANIZADO A FOGO, H=300 MM X DN=10 MM</t>
  </si>
  <si>
    <t>MINICAPTORES DE INSERCAO, EM ACO GALVANIZADO A FOGO, H=600,MM X DN=10,MM</t>
  </si>
  <si>
    <t>MINICARREGADEIRA SOBRE RODAS, POTENCIA LIQUIDA DE *47* HP, CAPACIDADE NOMINAL DE OPERACAO DE *646* KG</t>
  </si>
  <si>
    <t>MINICARREGADEIRA SOBRE RODAS, POTENCIA LIQUIDA DE *72* HP, CAPACIDADE NOMINAL DE OPERACAO DE *1200* KG</t>
  </si>
  <si>
    <t>MINIESCAVADEIRA SOBRE ESTEIRAS, POTENCIA LIQUIDA DE *30* HP, PESO OPERACIONAL DE *3.500* KG</t>
  </si>
  <si>
    <t>MINIESCAVADEIRA SOBRE ESTEIRAS, POTENCIA LIQUIDA DE *42* HP, PESO OPERACIONAL DE *4.500* KG</t>
  </si>
  <si>
    <t>MINIESCAVADEIRA SOBRE ESTEIRAS, POTENCIA LIQUIDA DE *42* HP, PESO OPERACIONAL DE *5.300* KG</t>
  </si>
  <si>
    <t>MINUTERIA ELETRONICA COLETIVA COM POTENCIA MAXIMA RESISTIVA PARA LAMPADAS FLUORESCENTES DE *300* W ( 110 V ) / *600* W ( 110 V )</t>
  </si>
  <si>
    <t>MISTURADOR DE ARGAMASSA, EIXO HORIZONTAL, CAPACIDADE DE MISTURA 160 KG, MOTOR ELETRICO TRIFASICO 220/380 V, POTENCIA 3 CV</t>
  </si>
  <si>
    <t>MISTURADOR DE ARGAMASSA, EIXO HORIZONTAL, CAPACIDADE DE MISTURA 300 KG, MOTOR ELETRICO TRIFASICO 220/380 V, POTENCIA 5 CV</t>
  </si>
  <si>
    <t>MISTURADOR DE ARGAMASSA, EIXO HORIZONTAL, CAPACIDADE DE MISTURA 600 KG, MOTOR ELETRICO TRIFASICO 220/380 V, POTENCIA 7,5 CV</t>
  </si>
  <si>
    <t>MISTURADOR DE METAL CROMADO DE PAREDE PARA LAVATORIO (REF 1878)</t>
  </si>
  <si>
    <t>MISTURADOR DE METAL CROMADO, DE MESA/BANCADA, COM BICA BAIXA, PARA LAVATORIO (REF 1875)</t>
  </si>
  <si>
    <t>MISTURADOR DE PAREDE, DE METAL CROMADO, PARA COZINHA, BICA ALTA MOVEL, COM AREJADOR ARTICULADO (REF 1258)</t>
  </si>
  <si>
    <t>MISTURADOR DUPLO HORIZONTAL DE ALTA TURBULENCIA, CAPACIDADE / VOLUME 2 X 500 LITROS, MOTORES ELETRICOS MINIMO 5 CV CADA,  PARA NATA CIMENTO, ARGAMASSA E OUTROS</t>
  </si>
  <si>
    <t>MISTURADOR MANUAL DE TINTAS PARA FURADEIRA, HASTE METALICA *60* CM, COM HELICE  (MEXEDOR DE TINTA)</t>
  </si>
  <si>
    <t>MISTURADOR METALICO, BASE PARA CHUVEIRO/BANHEIRA, 1/2 " OU 3/4 ", SOLDAVEL OU ROSCAVEL (NAO INCLUI ACABAMENTOS)</t>
  </si>
  <si>
    <t>MISTURADOR MONOCOMANDO PARA CHUVEIRO, BASE BRUTA, METALICO COM ACABAMENTO CROMADO</t>
  </si>
  <si>
    <t>MOLA HIDRAULICA AEREA, PARA PORTAS DE ATE 1.100 MM E PESO DE ATE 85 KG, COM CORPO EM ALUMINIO E BRACO EM ACO, SEM BRACO DE PARADA</t>
  </si>
  <si>
    <t>MOLA HIDRAULICA AEREA, PARA PORTAS DE ATE 850 MM E PESO DE ATE 50 KG, COM CORPO EM ALUMINIO E BRACO EM ACO, SEM BRACO DE PARADA</t>
  </si>
  <si>
    <t>MOLA HIDRAULICA AEREA, PARA PORTAS DE ATE 950 MM E PESO DE ATE 65 KG, COM CORPO EM ALUMINIO E BRACO EM ACO, SEM BRACO DE PARADA</t>
  </si>
  <si>
    <t>MOLA HIDRAULICA DE PISO, PARA PORTAS DE ATE 1100 MM E PESO DE ATE 120 KG, COM CORPO EM ACO INOX</t>
  </si>
  <si>
    <t>MONTADOR DE ELETROELETRONICOS (HORISTA)</t>
  </si>
  <si>
    <t>MONTADOR DE ELETROELETRONICOS (MENSALISTA)</t>
  </si>
  <si>
    <t>MONTADOR DE ESTRUTURAS METALICAS (MENSALISTA)</t>
  </si>
  <si>
    <t>MONTADOR DE ESTRUTURAS METALICAS HORISTA</t>
  </si>
  <si>
    <t>MONTADOR DE MAQUINAS (HORISTA)</t>
  </si>
  <si>
    <t>MONTADOR DE MAQUINAS (MENSALISTA)</t>
  </si>
  <si>
    <t>MOTOBOMBA AUTOESCORVANTE MOTOR A GASOLINA, POTENCIA 6,0HP, BOCAIS 3" X 3", HM/Q = 5 MCA / 24 M3/H A 52,5 MCA / 5,0 M3/H</t>
  </si>
  <si>
    <t>MOTOBOMBA AUTOESCORVANTE MOTOR ELETRICO TRIFASICO 7,4HP BOCA DIAMETRO DE SUCCAO X RECLAQUE: 2"X2", HM/ Q = 10 M / 73,5 M3/H A 28 M / 8,2 M3 /H</t>
  </si>
  <si>
    <t>MOTOBOMBA AUTOESCORVANTE POTENCIA 5,42 HP, BOCAIS SUCCAO X RECALQUE 2" X 2", A GASOLINA, DIAMETRO DO ROTOR 122 MM HM/Q = 6 MCA / 33,0 M3/H A 28 MCA / 8,0 M3/H</t>
  </si>
  <si>
    <t>MOTOBOMBA CENTRIFUGA, MOTOR A GASOLINA, POTENCIA 5,42 HP, BOCAIS 1 1/2" X 1", DIAMETRO ROTOR 143 MM HM/Q = 6 MCA / 16,8 M3/H A 38 MCA / 6,6 M3/H</t>
  </si>
  <si>
    <t>MOTOBOMBA TRASH (PARA AGUA SUJA) AUTO ESCORVANTE, MOTOR GASOLINA DE 6,41 HP, DIAMETROS DE SUCCAO X RECALQUE: 3" X 3", HM/Q: 10/60 A 23/0</t>
  </si>
  <si>
    <t>MOTONIVELADORA POTENCIA BASICA LIQUIDA (PRIMEIRA MARCHA) 125 HP , PESO BRUTO 13843 KG, LARGURA DA LAMINA DE 3,7 M</t>
  </si>
  <si>
    <t>MOTONIVELADORA POTENCIA BASICA LIQUIDA (PRIMEIRA MARCHA) 171 HP, PESO BRUTO 14768 KG, LARGURA DA LAMINA DE 3,7 M</t>
  </si>
  <si>
    <t>MOTONIVELADORA POTENCIA BASICA LIQUIDA (PRIMEIRA MARCHA) 186 HP, PESO BRUTO 15785 KG, LARGURA DA LAMINA DE 4,3 M</t>
  </si>
  <si>
    <t>MOTOR A DIESEL PARA VIBRADOR DE IMERSAO, DE *4,7* CV</t>
  </si>
  <si>
    <t>MOTOR A GASOLINA PARA VIBRADOR DE IMERSAO, 4 TEMPOS, DE 5,5 CV</t>
  </si>
  <si>
    <t>MOTOR ELETRICO PARA VIBRADOR DE IMERSAO, DE 2 CV, MONOFASICO, 110/220 V</t>
  </si>
  <si>
    <t>MOTOR ELETRICO PARA VIBRADOR DE IMERSAO, DE 2 CV, TRIFASICO, 220/380 V</t>
  </si>
  <si>
    <t>MOTORISTA DE CAMINHAO</t>
  </si>
  <si>
    <t>MOTORISTA DE CAMINHAO (MENSALISTA)</t>
  </si>
  <si>
    <t>MOTORISTA DE CAMINHAO-BASCULANTE</t>
  </si>
  <si>
    <t>MOTORISTA DE CAMINHAO-BASCULANTE (MENSALISTA)</t>
  </si>
  <si>
    <t>MOTORISTA DE CAMINHAO-CARRETA</t>
  </si>
  <si>
    <t>MOTORISTA DE CAMINHAO-CARRETA (MENSALISTA)</t>
  </si>
  <si>
    <t>MOTORISTA DE CARRO DE PASSEIO</t>
  </si>
  <si>
    <t>MOTORISTA DE CARRO DE PASSEIO (MENSALISTA)</t>
  </si>
  <si>
    <t>MOTORISTA DE ONIBUS / MICRO-ONIBUS</t>
  </si>
  <si>
    <t>MOTORISTA DE ONIBUS / MICRO-ONIBUS (MENSALISTA)</t>
  </si>
  <si>
    <t>MOTORISTA OPERADOR DE CAMINHAO COM MUNCK</t>
  </si>
  <si>
    <t>MOTORISTA OPERADOR DE CAMINHAO COM MUNCK (MENSALISTA)</t>
  </si>
  <si>
    <t>MOURAO CONCRETO CURVO, SECAO "T", H = 2,80 M + CURVA COM 0,45 M, COM FUROS PARA FIOS</t>
  </si>
  <si>
    <t>MOURAO DE CONCRETO CURVO, *10 X 10* CM, H= *2,60* M + CURVA DE 0,40 M</t>
  </si>
  <si>
    <t>MOURAO DE CONCRETO RETO, SECAO QUADARA *10 X 10* CM, H= *2,30* M</t>
  </si>
  <si>
    <t>MOURAO DE CONCRETO RETO, SECAO QUADRADA, *10 X 10* CM, H= 3,00 M</t>
  </si>
  <si>
    <t>MOURAO DE CONCRETO RETO, TIPO ESTICADOR, *10 X 10* CM, H= 2,50 M</t>
  </si>
  <si>
    <t>MOURAO ROLICO DE MADEIRA TRATADA, D = 16 A 20 CM, H = 2,20 M, EM EUCALIPTO OU EQUIVALENTE DA REGIAO (PARA CERCA)</t>
  </si>
  <si>
    <t>MOURAO ROLICO DE MADEIRA TRATADA, D = 8 A 11 CM, H = 2,20 M, EM EUCALIPTO OU EQUIVALENTE DA REGIAO (PARA CERCA)</t>
  </si>
  <si>
    <t>MUDA DE ARBUSTO FLORIFERO, CLUSIA/GARDENIA/MOREIA BRANCA/ AZALEIA OU EQUIVALENTE DA REGIAO, H= *50 A 70* CM</t>
  </si>
  <si>
    <t>MUDA DE ARBUSTO FOLHAGEM, SANSAO-DO-CAMPO OU EQUIVALENTE DA REGIAO, H= *50 A 70* CM</t>
  </si>
  <si>
    <t>MUDA DE ARBUSTO, BUXINHO, H= *50* CM</t>
  </si>
  <si>
    <t>MUDA DE ARBUSTO, PINGO DE OURO/ VIOLETEIRA, H = *10 A 20* CM</t>
  </si>
  <si>
    <t>MUDA DE ARVORE ORNAMENTAL, OITI/AROEIRA SALSA/ANGICO/IPE/JACARANDA OU EQUIVALENTE  DA REGIAO, H= *1* M</t>
  </si>
  <si>
    <t>MUDA DE ARVORE ORNAMENTAL, OITI/AROEIRA SALSA/ANGICO/IPE/JACARANDA OU EQUIVALENTE  DA REGIAO, H= *2* M</t>
  </si>
  <si>
    <t>MUDA DE PALMEIRA ARECA, H= *1,50* M</t>
  </si>
  <si>
    <t>MUDA DE RASTEIRA/FORRACAO, AMENDOIM RASTEIRO/ONZE HORAS/AZULZINHA/IMPATIENS OU EQUIVALENTE DA REGIAO</t>
  </si>
  <si>
    <t>MULTIEXERCITADOR COM SEIS FUNCOES, EM TUBO DE ACO CARBONO, PINTURA NO PROCESSO ELETROSTATICO - EQUIPAMENTO DE GINASTICA PARA ACADEMIA AO AR LIVRE / ACADEMIA DA TERCEIRA IDADE - ATI</t>
  </si>
  <si>
    <t>NIPLE DE FERRO GALVANIZADO, COM ROSCA BSP, DE 1 1/2"</t>
  </si>
  <si>
    <t>NIPLE DE FERRO GALVANIZADO, COM ROSCA BSP, DE 1 1/4"</t>
  </si>
  <si>
    <t>NIPLE DE FERRO GALVANIZADO, COM ROSCA BSP, DE 1/2"</t>
  </si>
  <si>
    <t>NIPLE DE FERRO GALVANIZADO, COM ROSCA BSP, DE 1"</t>
  </si>
  <si>
    <t>NIPLE DE FERRO GALVANIZADO, COM ROSCA BSP, DE 2 1/2"</t>
  </si>
  <si>
    <t>NIPLE DE FERRO GALVANIZADO, COM ROSCA BSP, DE 2"</t>
  </si>
  <si>
    <t>NIPLE DE FERRO GALVANIZADO, COM ROSCA BSP, DE 3/4"</t>
  </si>
  <si>
    <t>NIPLE DE FERRO GALVANIZADO, COM ROSCA BSP, DE 3"</t>
  </si>
  <si>
    <t>NIPLE DE FERRO GALVANIZADO, COM ROSCA BSP, DE 4"</t>
  </si>
  <si>
    <t>NIPLE DE FERRO GALVANIZADO, COM ROSCA BSP, DE 5"</t>
  </si>
  <si>
    <t>NIPLE DE FERRO GALVANIZADO, COM ROSCA BSP, DE 6"</t>
  </si>
  <si>
    <t>NIPLE DE REDUCAO DE FERRO GALVANIZADO, COM ROSCA BSP, DE 1 1/2" X 1 1/4"</t>
  </si>
  <si>
    <t>NIPLE DE REDUCAO DE FERRO GALVANIZADO, COM ROSCA BSP, DE 1 1/2" X 1"</t>
  </si>
  <si>
    <t>NIPLE DE REDUCAO DE FERRO GALVANIZADO, COM ROSCA BSP, DE 1 1/2" X 3/4"</t>
  </si>
  <si>
    <t>NIPLE DE REDUCAO DE FERRO GALVANIZADO, COM ROSCA BSP, DE 1 1/4" X 1/2"</t>
  </si>
  <si>
    <t>NIPLE DE REDUCAO DE FERRO GALVANIZADO, COM ROSCA BSP, DE 1 1/4" X 1"</t>
  </si>
  <si>
    <t>NIPLE DE REDUCAO DE FERRO GALVANIZADO, COM ROSCA BSP, DE 1 1/4" X 3/4"</t>
  </si>
  <si>
    <t>NIPLE DE REDUCAO DE FERRO GALVANIZADO, COM ROSCA BSP, DE 1/2" X 1/4"</t>
  </si>
  <si>
    <t>NIPLE DE REDUCAO DE FERRO GALVANIZADO, COM ROSCA BSP, DE 1" X 1/2"</t>
  </si>
  <si>
    <t>NIPLE DE REDUCAO DE FERRO GALVANIZADO, COM ROSCA BSP, DE 1" X 3/4"</t>
  </si>
  <si>
    <t>NIPLE DE REDUCAO DE FERRO GALVANIZADO, COM ROSCA BSP, DE 2 1/2" X 2"</t>
  </si>
  <si>
    <t>NIPLE DE REDUCAO DE FERRO GALVANIZADO, COM ROSCA BSP, DE 2" X 1 1/2"</t>
  </si>
  <si>
    <t>NIPLE DE REDUCAO DE FERRO GALVANIZADO, COM ROSCA BSP, DE 2" X 1 1/4"</t>
  </si>
  <si>
    <t>NIPLE DE REDUCAO DE FERRO GALVANIZADO, COM ROSCA BSP, DE 2" X 1"</t>
  </si>
  <si>
    <t>NIPLE DE REDUCAO DE FERRO GALVANIZADO, COM ROSCA BSP, DE 3/4" X 1/2"</t>
  </si>
  <si>
    <t>NIPLE DE REDUCAO DE FERRO GALVANIZADO, COM ROSCA BSP, DE 3" X 2 1/2"</t>
  </si>
  <si>
    <t>NIPLE DE REDUCAO DE FERRO GALVANIZADO, COM ROSCA BSP, DE 3" X 2"</t>
  </si>
  <si>
    <t>NIPLE SEXTAVADO EM ACO CARBONO, COM ROSCA BSP, PRESSAO 3.000 LBS, DN 1 1/2"</t>
  </si>
  <si>
    <t>NIPLE SEXTAVADO EM ACO CARBONO, COM ROSCA BSP, PRESSAO 3.000 LBS, DN 1 1/4"</t>
  </si>
  <si>
    <t>NIPLE SEXTAVADO EM ACO CARBONO, COM ROSCA BSP, PRESSAO 3.000 LBS, DN 1/2"</t>
  </si>
  <si>
    <t>NIPLE SEXTAVADO EM ACO CARBONO, COM ROSCA BSP, PRESSAO 3.000 LBS, DN 1"</t>
  </si>
  <si>
    <t>NIPLE SEXTAVADO EM ACO CARBONO, COM ROSCA BSP, PRESSAO 3.000 LBS, DN 2 1/2"</t>
  </si>
  <si>
    <t>NIPLE SEXTAVADO EM ACO CARBONO, COM ROSCA BSP, PRESSAO 3.000 LBS, DN 2"</t>
  </si>
  <si>
    <t>NIPLE SEXTAVADO EM ACO CARBONO, COM ROSCA BSP, PRESSAO 3.000 LBS, DN 3/4"</t>
  </si>
  <si>
    <t>NIVELADOR (HORISTA)</t>
  </si>
  <si>
    <t>NIVELADOR (MENSALISTA)</t>
  </si>
  <si>
    <t>NOBREAK TRIFASICO, DE 10 KVA FATOR DE POTENCIA DE 0,8, AUTONOMIA MINIMA DE 30 MINUTOS A PLENA CARGA</t>
  </si>
  <si>
    <t>NOBREAK TRIFASICO, DE 15 KVA FATOR DE POTENCIA DE 0,8, AUTONOMIA MINIMA DE 30 MINUTOS A PLENA CARGA</t>
  </si>
  <si>
    <t>NOBREAK TRIFASICO, DE 20 KVA FATOR DE POTENCIA DE 0,8, AUTONOMIA MINIMA DE 30 MINUTOS A PLENA CARGA</t>
  </si>
  <si>
    <t>NOBREAK TRIFASICO, DE 25 KVA FATOR DE POTENCIA DE 0,8, AUTONOMIA MINIMA DE 30 MINUTOS A PLENA CARGA</t>
  </si>
  <si>
    <t>NOBREAK TRIFASICO, DE 5 KVA FATOR DE POTENCIA DE 0,8, AUTONOMIA MINIMA DE 30 MINUTOS A PLENA CARGA</t>
  </si>
  <si>
    <t>NUMERO / ALGARISMO PARA RESIDENCIA (FACHADA), EM ZAMAC, COM ALTURA DE APROX *45* MM, INCLUSIVE PARAFUSOS</t>
  </si>
  <si>
    <t>NUMERO / ALGARISMO PARA RESIDENCIA (FACHADA), EM ZAMAC, COM ALTURA DE APROX 125 MM, INCLUSIVE PARAFUSOS</t>
  </si>
  <si>
    <t>OCULOS DE SEGURANCA CONTRA IMPACTOS COM LENTE INCOLOR, ARMACAO NYLON, COM PROTECAO UVA E UVB</t>
  </si>
  <si>
    <t>OLEO COMBUSTIVEL BPF A GRANEL</t>
  </si>
  <si>
    <t>OLEO DIESEL COMBUSTIVEL COMUM</t>
  </si>
  <si>
    <t>OLEO LUBRIFICANTE PARA MOTORES DE EQUIPAMENTOS PESADOS (CAMINHOES, TRATORES, RETROS E ETC)</t>
  </si>
  <si>
    <t>OLHO MAGICO PARA PORTAS, EM LATAO, COM LENTE DE POLICARBONATO, ANGULO DE *200* GRAUS, ESPESSURA ENTRE *25 E 46* MM, INCLUINDO FECHO JANELA</t>
  </si>
  <si>
    <t>OPERADOR DE BATE-ESTACAS</t>
  </si>
  <si>
    <t>OPERADOR DE BATE-ESTACAS (MENSALISTA)</t>
  </si>
  <si>
    <t>OPERADOR DE BETONEIRA (CAMINHAO)</t>
  </si>
  <si>
    <t>OPERADOR DE BETONEIRA (CAMINHAO) (MENSALISTA)</t>
  </si>
  <si>
    <t>OPERADOR DE BETONEIRA ESTACIONARIA / MISTURADOR</t>
  </si>
  <si>
    <t>OPERADOR DE BETONEIRA ESTACIONARIA / MISTURADOR (MENSALISTA)</t>
  </si>
  <si>
    <t>OPERADOR DE COMPRESSOR DE AR OU COMPRESSORISTA</t>
  </si>
  <si>
    <t>OPERADOR DE COMPRESSOR DE AR OU COMPRESSORISTA (MENSALISTA)</t>
  </si>
  <si>
    <t>OPERADOR DE DEMARCADORA DE FAIXAS DE TRAFEGO (MENSALISTA)</t>
  </si>
  <si>
    <t>OPERADOR DE DEMARCADORA DE FAIXAS DE TRAFEGO HORISTA</t>
  </si>
  <si>
    <t>OPERADOR DE ESCAVADEIRA</t>
  </si>
  <si>
    <t>OPERADOR DE ESCAVADEIRA (MENSALISTA)</t>
  </si>
  <si>
    <t>OPERADOR DE GUINCHO OU GUINCHEIRO</t>
  </si>
  <si>
    <t>OPERADOR DE GUINCHO OU GUINCHEIRO (MENSALISTA)</t>
  </si>
  <si>
    <t>OPERADOR DE GUINDASTE</t>
  </si>
  <si>
    <t>OPERADOR DE GUINDASTE (MENSALISTA)</t>
  </si>
  <si>
    <t>OPERADOR DE JATO ABRASIVO OU JATISTA</t>
  </si>
  <si>
    <t>OPERADOR DE JATO ABRASIVO OU JATISTA (MENSALISTA)</t>
  </si>
  <si>
    <t>OPERADOR DE MAQUINAS E TRATORES DIVERSOS (TERRAPLANAGEM)</t>
  </si>
  <si>
    <t>OPERADOR DE MAQUINAS E TRATORES DIVERSOS (TERRAPLANAGEM) (MENSALISTA)</t>
  </si>
  <si>
    <t>OPERADOR DE MARTELETE OU MARTELETEIRO</t>
  </si>
  <si>
    <t>OPERADOR DE MARTELETE OU MARTELETEIRO (MENSALISTA)</t>
  </si>
  <si>
    <t>OPERADOR DE MOTO SCRAPER</t>
  </si>
  <si>
    <t>OPERADOR DE MOTO SCRAPER (MENSALISTA)</t>
  </si>
  <si>
    <t>OPERADOR DE MOTONIVELADORA</t>
  </si>
  <si>
    <t>OPERADOR DE MOTONIVELADORA (MENSALISTA)</t>
  </si>
  <si>
    <t>OPERADOR DE PA CARREGADEIRA</t>
  </si>
  <si>
    <t>OPERADOR DE PA CARREGADEIRA (MENSALISTA)</t>
  </si>
  <si>
    <t>OPERADOR DE PAVIMENTADORA / MESA VIBROACABADORA (MENSALISTA)</t>
  </si>
  <si>
    <t>OPERADOR DE PAVIMENTADORA / MESA VIBROACABADORA HORISTA</t>
  </si>
  <si>
    <t>OPERADOR DE ROLO COMPACTADOR</t>
  </si>
  <si>
    <t>OPERADOR DE ROLO COMPACTADOR (MENSALISTA)</t>
  </si>
  <si>
    <t>OPERADOR DE TRATOR - EXCLUSIVE AGROPECUARIA</t>
  </si>
  <si>
    <t>OPERADOR DE TRATOR - EXCLUSIVE AGROPECUARIA (MENSALISTA)</t>
  </si>
  <si>
    <t>OPERADOR DE USINA DE ASFALTO, DE SOLOS OU DE CONCRETO</t>
  </si>
  <si>
    <t>OPERADOR DE USINA DE ASFALTO, DE SOLOS OU DE CONCRETO (MENSALISTA)</t>
  </si>
  <si>
    <t>OXIGENIO, RECARGA PARA CILINDRO DE CONJUNTO OXICORTE GRANDE</t>
  </si>
  <si>
    <t>PA CARREGADEIRA SOBRE RODAS, POTENCIA BRUTA *127* CV, CAPACIDADE DA CACAMBA DE 2,0 A 2,4 M3, PESO OPERACIONAL MAXIMO DE 10330 KG</t>
  </si>
  <si>
    <t>PA CARREGADEIRA SOBRE RODAS, POTENCIA LIQUIDA 128 HP, CAPACIDADE DA CACAMBA DE 1,7 A 2,8 M3, PESO OPERACIONAL MAXIMO DE 11632 KG</t>
  </si>
  <si>
    <t>PA CARREGADEIRA SOBRE RODAS, POTENCIA LIQUIDA 197 HP, CAPACIDADE DA CACAMBA DE 2,5 A 3,5 M3, PESO OPERACIONAL MAXIMO DE 18338 KG</t>
  </si>
  <si>
    <t>PA CARREGADEIRA SOBRE RODAS, POTENCIA LIQUIDA 213 HP, CAPACIDADE DA CACAMBA DE 1,9 A 3,5 M3, PESO OPERACIONAL MAXIMO DE 19234 KG</t>
  </si>
  <si>
    <t>PA CARREGADEIRA SOBRE RODAS, POTENCIA 152 HP, CAPACIDADE DA CACAMBA DE 1,53 A 2,30 M3, PESO OPERACIONAL MAXIMO DE 10216 KG</t>
  </si>
  <si>
    <t>PA DE LIXO PLASTICA, CABO LONGO</t>
  </si>
  <si>
    <t>PAINEL DE LA DE VIDRO SEM REVESTIMENTO PSI 20, E = 25 MM, DE 1200 X 600 MM</t>
  </si>
  <si>
    <t>PAINEL DE LA DE VIDRO SEM REVESTIMENTO PSI 20, E = 50 MM, DE 1200 X 600 MM</t>
  </si>
  <si>
    <t>PAINEL DE LA DE VIDRO SEM REVESTIMENTO PSI 40, E = 25 MM, DE 1200 X 600 MM</t>
  </si>
  <si>
    <t>PAINEL DE LA DE VIDRO SEM REVESTIMENTO PSI 40, E = 50 MM, DE 1200 X 600 MM</t>
  </si>
  <si>
    <t>PAINEL ESTRUTURAL PARA LAJE SECA REVESTIDO EM PLACA CIMENTICIA, DE 1,20 X 2,50 M, E = 23 MM</t>
  </si>
  <si>
    <t>PAINEL ESTRUTURAL PARA LAJE SECA REVESTIDO EM PLACA CIMENTICIA, DE 1,20 X 2,50 M, E = 40 MM</t>
  </si>
  <si>
    <t>PAINEL ESTRUTURAL PARA LAJE SECA REVESTIDO EM PLACA CIMENTICIA, DE 1,20 X 2,50 M, E = 55 MM</t>
  </si>
  <si>
    <t>PAINEL TERMOISOLANTE PARA FECHAMENTOS VERTICAIS (INCLUI PARAFUSOS DE FIXACAO) REVESTIDO EM ACO GALVALUME, LARGURA UTIL DE 1100 MM, REVESTIMENTO COM ESPESSURA DE 0,50 MM, COM PRE-PINTURA NAS DUAS FACES, NUCLEO EM POLIURETANO (PUR) COM ESPESSURA 40/50 MM</t>
  </si>
  <si>
    <t>PAINEL TERMOISOLANTE PARA FECHAMENTOS VERTICAIS (INCLUI PARAFUSOS DE FIXACAO) REVESTIDO EM ACO GALVALUME, LARGURA UTIL DE 1100 MM, REVESTIMENTO COM ESPESSURA DE 0,50 MM, COM PRE-PINTURA NAS DUAS FACES, NUCLEO EM POLIURETANO (PUR) COM ESPESSURA 70/80 MM</t>
  </si>
  <si>
    <t>PAPEL KRAFT BETUMADO</t>
  </si>
  <si>
    <t>PAPELEIRA DE PAREDE EM METAL CROMADO SEM TAMPA</t>
  </si>
  <si>
    <t>PAPELEIRA PLASTICA TIPO DISPENSER PARA PAPEL HIGIENICO ROLAO</t>
  </si>
  <si>
    <t>PAR DE TABELAS DE BASQUETE EM COMPENSADO NAVAL, OFICIAL, 1800 X 1200 MM, INCLUINDO ARO DE METAL E REDE EM POLIPROPILENO 100% (SEM SUPORTE DE FIXACAO)</t>
  </si>
  <si>
    <t>PARA-RAIOS DE DISTRIBUICAO, TENSAO NOMINAL 15 KV, CORRENTE NOMINAL DE DESCARGA 5 KA</t>
  </si>
  <si>
    <t>PARA-RAIOS DE DISTRIBUICAO, TENSAO NOMINAL 30 KV, CORRENTE NOMINAL DE DESCARGA 10 KA</t>
  </si>
  <si>
    <t>PARA-RAIOS TIPO FRANKLIN 350 MM, EM LATAO CROMADO, DUAS DESCIDAS, PARA PROTECAO DE EDIFICACOES CONTRA DESCARGAS ATMOSFERICAS</t>
  </si>
  <si>
    <t>PARAFUSO CABECA TROMBETA E PONTA AGULHA (GN55), COMPRIMENTO 55 MM, EM ACO FOSFATIZADO, PARA FIXAR CHAPA DE GESSO EM PERFIL DRYWALL METALICO MAXIMO 0,7 MM</t>
  </si>
  <si>
    <t>PARAFUSO DE ACO TIPO CHUMBADOR PARABOLT, DIAMETRO 1/2", COMPRIMENTO 75 MM</t>
  </si>
  <si>
    <t>PARAFUSO DE ACO TIPO CHUMBADOR PARABOLT, DIAMETRO 3/8", COMPRIMENTO 75 MM</t>
  </si>
  <si>
    <t>PARAFUSO DE ACO ZINCADO COM ROSCA SOBERBA, CABECA CHATA E FENDA SIMPLES, DIAMETRO 2,5 MM, COMPRIMENTO * 9,5 * MM</t>
  </si>
  <si>
    <t>PARAFUSO DE ACO ZINCADO COM ROSCA SOBERBA, CABECA CHATA E FENDA SIMPLES, DIAMETRO 4,2 MM, COMPRIMENTO * 32 * MM</t>
  </si>
  <si>
    <t>PARAFUSO DE ACO ZINCADO COM ROSCA SOBERBA, CABECA CHATA E FENDA SIMPLES, DIAMETRO 4,8 MM, COMPRIMENTO 45 MM</t>
  </si>
  <si>
    <t>PARAFUSO DE FERRO POLIDO, SEXTAVADO, COM ROSCA INTEIRA, DIAMETRO 5/16", COMPRIMENTO 3/4", COM PORCA E ARRUELA LISA LEVE</t>
  </si>
  <si>
    <t>PARAFUSO DE FERRO POLIDO, SEXTAVADO, COM ROSCA PARCIAL, DIAMETRO 5/8", COMPRIMENTO 6", COM PORCA E ARRUELA DE PRESSAO MEDIA</t>
  </si>
  <si>
    <t>PARAFUSO DE LATAO COM ACABAMENTO CROMADO PARA FIXAR PECA SANITARIA, INCLUI PORCA CEGA, ARRUELA E BUCHA DE NYLON TAMANHO S-10</t>
  </si>
  <si>
    <t>PARAFUSO DE LATAO COM ROSCA SOBERBA, CABECA CHATA E FENDA SIMPLES, DIAMETRO 2,5 MM, COMPRIMENTO 12 MM</t>
  </si>
  <si>
    <t>PARAFUSO DE LATAO COM ROSCA SOBERBA, CABECA CHATA E FENDA SIMPLES, DIAMETRO 3,2 MM, COMPRIMENTO 16 MM</t>
  </si>
  <si>
    <t>PARAFUSO DE LATAO COM ROSCA SOBERBA, CABECA CHATA E FENDA SIMPLES, DIAMETRO 4,8 MM, COMPRIMENTO 65 MM</t>
  </si>
  <si>
    <t>PARAFUSO DRY WALL, EM ACO FOSFATIZADO, CABECA TROMBETA E PONTA AGULHA (TA), COMPRIMENTO 25 MM</t>
  </si>
  <si>
    <t>PARAFUSO DRY WALL, EM ACO FOSFATIZADO, CABECA TROMBETA E PONTA AGULHA (TA), COMPRIMENTO 35 MM</t>
  </si>
  <si>
    <t>PARAFUSO DRY WALL, EM ACO FOSFATIZADO, CABECA TROMBETA E PONTA AGULHA (TA), COMPRIMENTO 45 MM</t>
  </si>
  <si>
    <t>PARAFUSO DRY WALL, EM ACO FOSFATIZADO, CABECA TROMBETA E PONTA BROCA (TB), COMPRIMENTO 25 MM</t>
  </si>
  <si>
    <t>PARAFUSO DRY WALL, EM ACO FOSFATIZADO, CABECA TROMBETA E PONTA BROCA (TB), COMPRIMENTO 35 MM</t>
  </si>
  <si>
    <t>PARAFUSO DRY WALL, EM ACO FOSFATIZADO, CABECA TROMBETA E PONTA BROCA (TB), COMPRIMENTO 45 MM</t>
  </si>
  <si>
    <t>PARAFUSO DRY WALL, EM ACO ZINCADO, CABECA LENTILHA E PONTA AGULHA (LA), LARGURA 4,2 MM, COMPRIMENTO 13 MM</t>
  </si>
  <si>
    <t>PARAFUSO DRY WALL, EM ACO ZINCADO, CABECA LENTILHA E PONTA BROCA (LB), LARGURA 4,2 MM, COMPRIMENTO 13 MM</t>
  </si>
  <si>
    <t>PARAFUSO EM ACO GALVANIZADO, TIPO MAQUINA, SEXTAVADO, SEM PORCA, DIAMETRO 1/2", COMPRIMENTO 2"</t>
  </si>
  <si>
    <t>PARAFUSO FRANCES METRICO ZINCADO, DIAMETRO 12 MM, COMPRIMENTO 140MM, COM PORCA SEXTAVADA E ARRUELA DE PRESSAO MEDIA</t>
  </si>
  <si>
    <t>PARAFUSO FRANCES METRICO ZINCADO, DIAMETRO 12 MM, COMPRIMENTO 150 MM, COM PORCA SEXTAVADA E ARRUELA DE PRESSAO MEDIA</t>
  </si>
  <si>
    <t>PARAFUSO FRANCES M16 EM ACO GALVANIZADO, COMPRIMENTO = 150 MM, DIAMETRO = 16 MM, CABECA ABAULADA</t>
  </si>
  <si>
    <t>PARAFUSO FRANCES M16 EM ACO GALVANIZADO, COMPRIMENTO = 45 MM, DIAMETRO = 16 MM, CABECA ABAULADA</t>
  </si>
  <si>
    <t>PARAFUSO FRANCES ZINCADO, DIAMETRO 1/2'', COMPRIMENTO 2'', COM PORCA E ARRUELA</t>
  </si>
  <si>
    <t>PARAFUSO FRANCES ZINCADO, DIAMETRO 1/2", COMPRIMENTO 12", COM PORCA E ARRUELA LISA MEDIA</t>
  </si>
  <si>
    <t>PARAFUSO FRANCES ZINCADO, DIAMETRO 1/2", COMPRIMENTO 15", COM PORCA E ARRUELA LISA MEDIA</t>
  </si>
  <si>
    <t>PARAFUSO FRANCES ZINCADO, DIAMETRO 1/2", COMPRIMENTO 4", COM PORCA E ARRUELA</t>
  </si>
  <si>
    <t>PARAFUSO M16 EM ACO GALVANIZADO, COMPRIMENTO = 125 MM, DIAMETRO = 16 MM, ROSCA MAQUINA, CABECA QUADRADA</t>
  </si>
  <si>
    <t>PARAFUSO M16 EM ACO GALVANIZADO, COMPRIMENTO = 150 MM, DIAMETRO = 16 MM, ROSCA MAQUINA, CABECA QUADRADA</t>
  </si>
  <si>
    <t>PARAFUSO M16 EM ACO GALVANIZADO, COMPRIMENTO = 200 MM, DIAMETRO = 16 MM, ROSCA MAQUINA, CABECA QUADRADA</t>
  </si>
  <si>
    <t>PARAFUSO M16 EM ACO GALVANIZADO, COMPRIMENTO = 250 MM, DIAMETRO = 16 MM, ROSCA MAQUINA, CABECA QUADRADA</t>
  </si>
  <si>
    <t>PARAFUSO M16 EM ACO GALVANIZADO, COMPRIMENTO = 300 MM, DIAMETRO = 16 MM, ROSCA DUPLA</t>
  </si>
  <si>
    <t>PARAFUSO M16 EM ACO GALVANIZADO, COMPRIMENTO = 300 MM, DIAMETRO = 16 MM, ROSCA MAQUINA, CABECA QUADRADA</t>
  </si>
  <si>
    <t>PARAFUSO M16 EM ACO GALVANIZADO, COMPRIMENTO = 350 MM, DIAMETRO = 16 MM, ROSCA MAQUINA, CABECA QUADRADA</t>
  </si>
  <si>
    <t>PARAFUSO M16 EM ACO GALVANIZADO, COMPRIMENTO = 400 MM, DIAMETRO = 16 MM, ROSCA DUPLA</t>
  </si>
  <si>
    <t>PARAFUSO M16 EM ACO GALVANIZADO, COMPRIMENTO = 450 MM, DIAMETRO = 16 MM, ROSCA MAQUINA, CABECA QUADRADA</t>
  </si>
  <si>
    <t>PARAFUSO M16 EM ACO GALVANIZADO, COMPRIMENTO = 500 MM, DIAMETRO = 16 MM, ROSCA MAQUINA, COM CABECA SEXTAVADA E PORCA</t>
  </si>
  <si>
    <t>PARAFUSO NIQUELADO COM ACABAMENTO CROMADO PARA FIXAR PECA SANITARIA, INCLUI PORCA CEGA, ARRUELA E BUCHA DE NYLON TAMANHO S-10</t>
  </si>
  <si>
    <t>PARAFUSO NIQUELADO 3 1/2" COM ACABAMENTO CROMADO PARA FIXAR PECA SANITARIA, INCLUI PORCA CEGA, ARRUELA E BUCHA DE NYLON TAMANHO S-8</t>
  </si>
  <si>
    <t>PARAFUSO ROSCA SOBERBA ZINCADO CABECA CHATA FENDA SIMPLES 3,2 X 20 MM (3/4 ")</t>
  </si>
  <si>
    <t>PARAFUSO ROSCA SOBERBA ZINCADO CABECA CHATA FENDA SIMPLES 3,5 X 25 MM (1 ")</t>
  </si>
  <si>
    <t>PARAFUSO ROSCA SOBERBA ZINCADO CABECA CHATA FENDA SIMPLES 3,8 X 30 MM (1.1/4 ")</t>
  </si>
  <si>
    <t>PARAFUSO ROSCA SOBERBA ZINCADO CABECA CHATA FENDA SIMPLES 4,8 X 40 MM (1.1/2 ")</t>
  </si>
  <si>
    <t>PARAFUSO ROSCA SOBERBA ZINCADO CABECA CHATA FENDA SIMPLES 5,5 X 50 MM (2 ")</t>
  </si>
  <si>
    <t>PARAFUSO ROSCA SOBERBA ZINCADO CABECA CHATA FENDA SIMPLES 5,5 X 65 MM (2.1/2 ")</t>
  </si>
  <si>
    <t>PARAFUSO ZINCADO ROSCA SOBERBA 5/16 " X 120 MM PARA TELHA FIBROCIMENTO</t>
  </si>
  <si>
    <t>PARAFUSO ZINCADO ROSCA SOBERBA, CABECA SEXTAVADA, 5/16 " X 110 MM, PARA FIXACAO DE TELHA EM MADEIRA</t>
  </si>
  <si>
    <t>PARAFUSO ZINCADO ROSCA SOBERBA, CABECA SEXTAVADA, 5/16 " X 150 MM, PARA FIXACAO DE TELHA EM MADEIRA</t>
  </si>
  <si>
    <t>PARAFUSO ZINCADO ROSCA SOBERBA, CABECA SEXTAVADA, 5/16 " X 180 MM, PARA FIXACAO DE TELHA EM MADEIRA</t>
  </si>
  <si>
    <t>PARAFUSO ZINCADO ROSCA SOBERBA, CABECA SEXTAVADA, 5/16 " X 200 MM, PARA FIXACAO DE TELHA EM MADEIRA</t>
  </si>
  <si>
    <t>PARAFUSO ZINCADO ROSCA SOBERBA, CABECA SEXTAVADA, 5/16 " X 230 MM, PARA FIXACAO DE TELHA EM MADEIRA</t>
  </si>
  <si>
    <t>PARAFUSO ZINCADO ROSCA SOBERBA, CABECA SEXTAVADA, 5/16 " X 250 MM, PARA FIXACAO DE TELHA EM MADEIRA</t>
  </si>
  <si>
    <t>PARAFUSO ZINCADO ROSCA SOBERBA, CABECA SEXTAVADA, 5/16 " X 50 MM, PARA FIXACAO DE TELHA EM MADEIRA</t>
  </si>
  <si>
    <t>PARAFUSO ZINCADO ROSCA SOBERBA, CABECA SEXTAVADA, 5/16 " X 85 MM, PARA FIXACAO DE TELHA EM MADEIRA</t>
  </si>
  <si>
    <t>PARAFUSO ZINCADO 5/16 " X 250 MM PARA FIXACAO DE TELHA DE FIBROCIMENTO CANALETE 49, INCLUI BUCHA NYLON S-10</t>
  </si>
  <si>
    <t>PARAFUSO ZINCADO 5/16 " X 85 MM PARA FIXACAO DE TELHA DE FIBROCIMENTO CANALETE 90, INCLUI BUCHA NYLON S-10</t>
  </si>
  <si>
    <t>PARAFUSO ZINCADO, AUTOBROCANTE, FLANGEADO, 4,2 MM X 19 MM</t>
  </si>
  <si>
    <t>PARAFUSO ZINCADO, SEXTAVADO, COM ROSCA INTEIRA, DIAMETRO 1/4", COMPRIMENTO 1/2"</t>
  </si>
  <si>
    <t>PARAFUSO ZINCADO, SEXTAVADO, COM ROSCA INTEIRA, DIAMETRO 3/8", COMPRIMENTO 2"</t>
  </si>
  <si>
    <t>PARAFUSO ZINCADO, SEXTAVADO, COM ROSCA INTEIRA, DIAMETRO 5/8", COMPRIMENTO 2 1/4"</t>
  </si>
  <si>
    <t>PARAFUSO ZINCADO, SEXTAVADO, COM ROSCA INTEIRA, DIAMETRO 5/8", COMPRIMENTO 3", COM PORCA E ARRUELA DE PRESSAO MEDIA</t>
  </si>
  <si>
    <t>PARAFUSO ZINCADO, SEXTAVADO, COM ROSCA SOBERBA, DIAMETRO 3/8", COMPRIMENTO 80 MM</t>
  </si>
  <si>
    <t>PARAFUSO ZINCADO, SEXTAVADO, COM ROSCA SOBERBA, DIAMETRO 5/16", COMPRIMENTO 40 MM</t>
  </si>
  <si>
    <t>PARAFUSO ZINCADO, SEXTAVADO, COM ROSCA SOBERBA, DIAMETRO 5/16", COMPRIMENTO 80 MM</t>
  </si>
  <si>
    <t>PARAFUSO ZINCADO, SEXTAVADO, GRAU 5, ROSCA INTEIRA, DIAMETRO 1 1/2", COMPRIMENTO 4"</t>
  </si>
  <si>
    <t>PARAFUSO, ASTM A307 - GRAU A, SEXTAVADO, ZINCADO, DIAMETRO 3/8" (9,52 MM), COMPRIMENTO 1 " (25,4 MM)</t>
  </si>
  <si>
    <t>PARAFUSO, AUTO ATARRACHANTE, CABECA CHATA, FENDA SIMPLES, 1/4 (6,35 MM) X 25 MM</t>
  </si>
  <si>
    <t>PARAFUSO, COMUM, ASTM A307, SEXTAVADO, DIAMETRO 1/2" (12,7 MM), COMPRIMENTO 1" (25,4 MM)</t>
  </si>
  <si>
    <t>PARALELEPIPEDO GRANITICO OU BASALTICO, PARA PAVIMENTACAO, SEM FRETE (VARIACAO REGIONAL DE PECAS POR M2)</t>
  </si>
  <si>
    <t>PASTA LUBRIFICANTE PARA TUBOS E CONEXOES COM JUNTA ELASTICA, EMBALAGEM DE *400* GR (USO EM PVC, ACO, POLIETILENO E OUTROS)</t>
  </si>
  <si>
    <t>PASTA PARA SOLDA DE TUBOS E CONEXOES DE COBRE (EMBALAGEM COM 250 G)</t>
  </si>
  <si>
    <t>PASTA VEDA JUNTAS/ROSCA, EMBALAGEM DE *500* G, PARA INSTALACOES DE AGUA, GAS E OUTROS</t>
  </si>
  <si>
    <t>PASTILHA CERAMICA/PORCELANA, REVEST INT/EXT E  PISCINA, CORES BRANCA OU FRIAS, SOLIDAS, SEM MESCLAGEM/MISTURA, ACABAMENTO LISO *2,5 X 2,5* CM</t>
  </si>
  <si>
    <t>PASTILHA CERAMICA/PORCELANA, REVEST INT/EXT E  PISCINA, CORES BRANCA OU FRIAS, SOLIDAS, SEM MESCLAGEM/MISTURA, ACABAMENTO LISO *5 X 5* CM</t>
  </si>
  <si>
    <t>PASTILHA CERAMICA/PORCELANA, REVEST INT/EXT E  PISCINA, CORES LISAS/SOLIDAS, QUENTES, SEM MESCLAGEM/MISTURA, *2,5 X 2,5* CM</t>
  </si>
  <si>
    <t>PASTILHA CERAMICA/PORCELANA, REVEST INT/EXT E  PISCINA, CORES LISAS/SOLIDAS, QUENTES, SEM MESCLAGEM/MISTURA, *5 X 5* CM</t>
  </si>
  <si>
    <t>PASTILHEIRO (HORISTA)</t>
  </si>
  <si>
    <t>PASTILHEIRO (MENSALISTA)</t>
  </si>
  <si>
    <t>PATCH CORD (CABO DE REDE), CATEGORIA 5 E (CAT 5E) UTP, 24 AWG, 4 PARES, EXTENSAO DE 1,50 M</t>
  </si>
  <si>
    <t>PATCH CORD (CABO DE REDE), CATEGORIA 5 E (CAT 5E) UTP, 24 AWG, 4 PARES, EXTENSAO DE 2,50 M</t>
  </si>
  <si>
    <t>PATCH CORD (CABO DE REDE), CATEGORIA 6 (CAT 6) UTP, 23 AWG, 4 PARES, EXTENSAO DE 1,50 M</t>
  </si>
  <si>
    <t>PATCH CORD (CABO DE REDE), CATEGORIA 6 (CAT 6) UTP, 23 AWG, 4 PARES, EXTENSAO DE 2,50 M</t>
  </si>
  <si>
    <t>PATCH PANEL, 24 PORTAS, CATEGORIA 5E, COM RACKS DE 19" DE LARGURA E 1 U DE ALTURA</t>
  </si>
  <si>
    <t>PATCH PANEL, 24 PORTAS, CATEGORIA 6, COM RACKS DE 19" DE LARGURA E 1 U DE ALTURA</t>
  </si>
  <si>
    <t>PATCH PANEL, 48 PORTAS, CATEGORIA 5E, COM RACKS DE 19" DE LARGURA E 2 U DE ALTURA</t>
  </si>
  <si>
    <t>PATCH PANEL, 48 PORTAS, CATEGORIA 6, COM RACKS DE 19" DE LARGURA E 2 U DE ALTURA</t>
  </si>
  <si>
    <t>PEDRA ARDOSIA, CINZA, *40 X 40* CM, E= *1 CM</t>
  </si>
  <si>
    <t>PEDRA ARDOSIA, CINZA, 20  X  40 CM,  E=  *1 CM</t>
  </si>
  <si>
    <t>PEDRA ARDOSIA, CINZA, 30  X  30,  E= *1 CM</t>
  </si>
  <si>
    <t>PEDRA BRITADA GRADUADA, CLASSIFICADA (POSTO PEDREIRA/FORNECEDOR, SEM FRETE)</t>
  </si>
  <si>
    <t>PEDRA BRITADA N. 0, OU PEDRISCO (4,8 A 9,5 MM) POSTO PEDREIRA/FORNECEDOR, SEM FRETE</t>
  </si>
  <si>
    <t>PEDRA BRITADA N. 1 (9,5 a 19 MM) POSTO PEDREIRA/FORNECEDOR, SEM FRETE</t>
  </si>
  <si>
    <t>PEDRA BRITADA N. 2 (19 A 38 MM) POSTO PEDREIRA/FORNECEDOR, SEM FRETE</t>
  </si>
  <si>
    <t>PEDRA BRITADA N. 3 (38 A 50 MM) POSTO PEDREIRA/FORNECEDOR, SEM FRETE</t>
  </si>
  <si>
    <t>PEDRA BRITADA N. 4 (50 A 76 MM) POSTO PEDREIRA/FORNECEDOR, SEM FRETE</t>
  </si>
  <si>
    <t>PEDRA BRITADA N. 5 (76 A 100 MM) POSTO PEDREIRA/FORNECEDOR, SEM FRETE</t>
  </si>
  <si>
    <t>PEDRA BRITADA OU BICA CORRIDA, NAO CLASSIFICADA (POSTO PEDREIRA/FORNECEDOR, SEM FRETE)</t>
  </si>
  <si>
    <t>PEDRA DE MAO OU PEDRA RACHAO PARA ARRIMO/FUNDACAO (POSTO PEDREIRA/FORNECEDOR, SEM FRETE)</t>
  </si>
  <si>
    <t>PEDRA GRANITICA OU BASALTICA IRREGULAR, FAIXA GRANULOMETRICA 100 A 150 MM PARA PAVIMENTACAO OU CALCAMENTO POLIEDRICO, POSTO PEDREIRA / FORNECEDOR (SEM FRETE)</t>
  </si>
  <si>
    <t>PEDRA GRANITICA OU BASALTO, CACO, RETALHO, CAVACO, TIPO MIRACEMA, MADEIRA, PADUANA, RACHINHA, SANTA ISABEL OU OUTRAS SIMILARES, E=  *1,0 A *2,0 CM</t>
  </si>
  <si>
    <t>PEDRA GRANITICA, SERRADA, TIPO MIRACEMA, MADEIRA, PADUANA, RACHINHA, SANTA ISABEL OU OUTRAS SIMILARES, *11,5 X  *23 CM, E=  *1,0 A *2,0 CM</t>
  </si>
  <si>
    <t>PEDRA PORTUGUESA  OU PETIT PAVE, BRANCA OU PRETA</t>
  </si>
  <si>
    <t>PEDRA QUARTZITO OU CALCARIO LAMINADO, CACO, TIPO CARIRI, ITACOLOMI, LAGOA SANTA, LUMINARIA, PIRENOPOLIS, SAO TOME OU OUTRAS SIMILARES DA REGIAO, E=  *1,5 A *2,5 CM</t>
  </si>
  <si>
    <t>PEDRA QUARTZITO OU CALCARIO LAMINADO, SERRADA, TIPO CARIRI, ITACOLOMI, LAGOA SANTA, LUMINARIA, PIRENOPOLIS, SAO TOME OU OUTRAS SIMILARES DA REGIAO, *20 X *40 CM, E=  *1,5 A *2,5 CM</t>
  </si>
  <si>
    <t>PEDREGULHO OU PICARRA DE JAZIDA, AO NATURAL, PARA BASE DE PAVIMENTACAO (RETIRADO NA JAZIDA, SEM TRANSPORTE)</t>
  </si>
  <si>
    <t>PEDREIRO (HORISTA)</t>
  </si>
  <si>
    <t>PEDREIRO (MENSALISTA)</t>
  </si>
  <si>
    <t>PEITORIL EM MARMORE, POLIDO, BRANCO COMUM, L= *15* CM, E=  *2,0* CM, COM PINGADEIRA</t>
  </si>
  <si>
    <t>PEITORIL EM MARMORE, POLIDO, BRANCO COMUM, L= *15* CM, E=  *3* CM, CORTE RETO</t>
  </si>
  <si>
    <t>PEITORIL PRE-MOLDADO EM GRANILITE, MARMORITE OU GRANITINA, L = *15* CM</t>
  </si>
  <si>
    <t>PEITORIL/ SOLEIRA EM MARMORE, POLIDO, BRANCO COMUM, L= *25* CM, E=  *3* CM, CORTE RETO</t>
  </si>
  <si>
    <t>PELICULA REFLETIVA, GT 7 ANOS PARA SINALIZACAO VERTICAL</t>
  </si>
  <si>
    <t>PENDURAL OU PRESILHA REGULADORA, EM ACO GALVANIZADO, COM CORPO, MOLA E REBITE, PARA PERFIL TIPO CANALETA DE ESTRUTURA EM FORROS DRYWALL</t>
  </si>
  <si>
    <t>PENDURAL OU REGULADOR, COM MOLA, EM ACO GALVANIZADO, PARA PERFIL TIPO T CLICADO DE FORROS REMOVIVEL</t>
  </si>
  <si>
    <t>PENEIRA ROTATIVA COM MOTOR ELETRICO TRIFASICO DE 2 CV, CILINDRO DE 1 M X 0,60 M, COM FUROS DE 3,17 MM</t>
  </si>
  <si>
    <t>PERFIL "H" DE ACO LAMINADO, "HP" 250 X 62,0</t>
  </si>
  <si>
    <t>PERFIL "H" DE ACO LAMINADO, "HP" 310 X 79,0</t>
  </si>
  <si>
    <t>PERFIL "H" DE ACO LAMINADO, "W" 200 X 35,9</t>
  </si>
  <si>
    <t>PERFIL "I" DE ACO LAMINADO, ABAS INCLINADAS, "I" 102 X 12,7</t>
  </si>
  <si>
    <t>PERFIL "I" DE ACO LAMINADO, ABAS INCLINADAS, "I" 152 X 22</t>
  </si>
  <si>
    <t>PERFIL "I" DE ACO LAMINADO, ABAS INCLINADAS, "I" 203 X 34,3</t>
  </si>
  <si>
    <t>PERFIL "I" DE ACO LAMINADO, ABAS PARALELAS, "W", QUALQUER BITOLA</t>
  </si>
  <si>
    <t>PERFIL "U" DE ACO LAMINADO, "U" 102 X 9,3</t>
  </si>
  <si>
    <t>PERFIL "U" DE ACO LAMINADO, "U" 152 X 15,6</t>
  </si>
  <si>
    <t>PERFIL "U" EM CHAPA ACO DOBRADA, E = 3,04 MM, H = 20 CM, ABAS = 5 CM (4,47 KG/M)</t>
  </si>
  <si>
    <t>PERFIL "U" ENRIJECIDO DE ACO GALVANIZADO, DOBRADO, 150 X 60 X 20 MM, E = 3,00 MM OU 200 X 75 X 25 MM, E = 3,75 MM</t>
  </si>
  <si>
    <t>PERFIL "U" SIMPLES DE ACO GALVANIZADO DOBRADO 75 X *40* MM, E = 2,65 MM</t>
  </si>
  <si>
    <t>PERFIL CANALETA, FORMATO C, EM ACO ZINCADO, PARA ESTRUTURA FORRO DRYWALL, E = 0,5 MM, *46 X 18* (L X H), COMPRIMENTO 3 M</t>
  </si>
  <si>
    <t>PERFIL CANTONEIRA L, LISA, EM ACO, 25 X 30 MM, E = 0,5 MM, PARA ESTRUTURA DRYWALL</t>
  </si>
  <si>
    <t>PERFIL CANTONEIRA L, PERFURADA, EM ACO, 23 X 23 MM, E = 0,5 MM, PARA ESTRUTURA DRYWALL</t>
  </si>
  <si>
    <t>PERFIL CARTOLA DE ACO GALVANIZADO, *20 X 30 X 10* MM, E =  0,8 MM</t>
  </si>
  <si>
    <t>PERFIL DE ALUMINIO ANODIZADO</t>
  </si>
  <si>
    <t>PERFIL DE BORRACHA EPDM MACICO *12 X 15* MM PARA ESQUADRIAS</t>
  </si>
  <si>
    <t>PERFIL ELASTOMERICO PRE-FORMADO EM EPMD, PARA JUNTA DE DILATACAO DE PISOS COM POUCA SOLICITACAO, 15 MM DE LARGURA, MOVIMENTACAO DE *11 A 19* MM</t>
  </si>
  <si>
    <t>PERFIL ELASTOMERICO PRE-FORMADO EM EPMD, PARA JUNTA DE DILATACAO DE USO GERAL EM MEDIAS SOLICITACOES, 8 MM DE LARGURA, MOVIMENTACAO DE *5 A 11* MM</t>
  </si>
  <si>
    <t>PERFIL GUIA, FORMATO U, EM ACO ZINCADO, PARA ESTRUTURA PAREDE DRYWALL, E = 0,5 MM, 48  X 3000 MM (L X C)</t>
  </si>
  <si>
    <t>PERFIL GUIA, FORMATO U, EM ACO ZINCADO, PARA ESTRUTURA PAREDE DRYWALL, E = 0,5 MM, 70 X 3000 MM (L X C)</t>
  </si>
  <si>
    <t>PERFIL GUIA, FORMATO U, EM ACO ZINCADO, PARA ESTRUTURA PAREDE DRYWALL, E = 0,5 MM, 90 X 3000 MM (L X C)</t>
  </si>
  <si>
    <t>PERFIL LONGARINA (PRINCIPAL), T CLICADO, EM ACO, BRANCO NAS FACES APARENTES, PARA FORRO REMOVIVEL, 24 X 32 X 3750 MM (L X H X C</t>
  </si>
  <si>
    <t>PERFIL MONTANTE, FORMATO C, EM ACO ZINCADO, PARA ESTRUTURA PAREDE DRYWALL, E = 0,5 MM, 48 X 3000 MM (L X C)</t>
  </si>
  <si>
    <t>PERFIL MONTANTE, FORMATO C, EM ACO ZINCADO, PARA ESTRUTURA PAREDE DRYWALL, E = 0,5 MM, 70 X 3000 MM (L X C)</t>
  </si>
  <si>
    <t>PERFIL MONTANTE, FORMATO C, EM ACO ZINCADO, PARA ESTRUTURA PAREDE DRYWALL, E = 0,5 MM, 90 X 3000 MM (L X C)</t>
  </si>
  <si>
    <t>PERFIL RODAPE DE IMPERMEABILIZACAO, FORMATO L, EM ACO ZINCADO, PARA ESTRUTURA DRYWALL, E = 0,5 MM, 220 X 3000 MM (H X C)</t>
  </si>
  <si>
    <t>PERFIL TABICA ABERTA, PERFURADA, FORMATO Z, EM ACO GALVANIZADO NATURAL, LARGURA APROXIMADA 40 MM, PARA ESTRUTURA FORRO DRYWALL</t>
  </si>
  <si>
    <t>PERFIL TABICA FECHADA, LISA, FORMATO Z, EM ACO GALVANIZADO NATURAL, LARGURA TOTAL NA HORIZONTAL *40* MM, PARA ESTRUTURA FORRO DRYWALL</t>
  </si>
  <si>
    <t>PERFIL TIPO CANTONEIRA EM L, EM ACO GALVANIZADO, BRANCO, PARA FORRO REMOVIVEL, *23* X 3000 MM (L X C)</t>
  </si>
  <si>
    <t>PERFIL TRAVESSA (SECUNDARIO), T CLICADO, EM ACO GALVANIZADO , BRANCO, PARA FORRO REMOVIVEL, 24 X 1250 MM (L X C)</t>
  </si>
  <si>
    <t>PERFIL TRAVESSA (SECUNDARIO), T CLICADO, EM ACO GALVANIZADO, BRANCO, PARA FORRO REMOVIVEL, 24 X 625 MM (L X C)</t>
  </si>
  <si>
    <t>PERFIL U DE ABAS IGUAIS, EM ALUMINIO, 1/2" (1,27 X 1,27 CM), PARA PORTA OU JANELA DE CORRER</t>
  </si>
  <si>
    <t>PERFIL UDC ("U" DOBRADO DE CHAPA) SIMPLES DE ACO LAMINADO, GALVANIZADO, ASTM A36, 127 X 50 MM, E= 3 MM</t>
  </si>
  <si>
    <t>PERFILADO PERFURADO DUPLO 38 X 76 MM, CHAPA 22</t>
  </si>
  <si>
    <t>PERFILADO PERFURADO SIMPLES 38 X 38 MM, CHAPA 22</t>
  </si>
  <si>
    <t>PERFILADO PERFURADO 19 X 38 MM, CHAPA 22</t>
  </si>
  <si>
    <t>PERFURATRIZ COM TORRE METALICA PARA EXECUCAO DE ESTACA HELICE CONTINUA, PROFUNDIDADE MAXIMA DE 30 M, DIAMETRO MAXIMO DE 800 MM, POTENCIA INSTALADA DE 268 HP, MESA ROTATIVA COM TORQUE MAXIMO DE 170 KNM</t>
  </si>
  <si>
    <t>PERFURATRIZ COM TORRE METALICA PARA EXECUCAO DE ESTACA HELICE CONTINUA, PROFUNDIDADE MAXIMA DE 32 M, DIAMETRO MAXIMO DE 1000 MM, POTENCIA INSTALADA DE 350 HP, MESA ROTATIVA COM TORQUE MAXIMO DE 263 KNM</t>
  </si>
  <si>
    <t>PERFURATRIZ HIDRAULICA COM TRADO CURTO ACOPLADO, PROFUNDIDADE MAXIMA DE 20 M, DIAMETRO MAXIMO DE 1500 MM, POTENCIA INSTALADA DE 137 HP, MESA ROTATIVA COM TORQUE MAXIMO DE 30 KNM (INCLUI MONTAGEM, NAO INCLUI CAMINHAO)</t>
  </si>
  <si>
    <t>PERFURATRIZ MANUAL, TORQUE MAXIMO 55 KGF.M, POTENCIA 5 CV, COM DIAMETRO MAXIMO 8 1/2" (INCLUI SUPORTE/CHASSI TIPO MESA)</t>
  </si>
  <si>
    <t>PERFURATRIZ MANUAL, TORQUE MAXIMO 83 N.M, POTENCIA 5 CV, COM DIAMETRO MAXIMO 4" (NAO INCLUI SUPORTE / CHASSI)</t>
  </si>
  <si>
    <t>PERFURATRIZ MANUAL, TORQUE MAXIMO 83 N.M, POTENCIA 5 CV, COM DIAMETRO MAXIMO 4", PARA SOLO GRAMPEADO (INCLUI SUPORTE OU CHASSI TIPO MESA)</t>
  </si>
  <si>
    <t>PERFURATRIZ PNEUMATICA MANUAL DE PESO MEDIO, 18KG, COMPRIMENTO DE CURSO DE 6 M, DIAMETRO DO PISTAO DE 5,5 CM</t>
  </si>
  <si>
    <t>PERFURATRIZ SOBRE ESTEIRA, TORQUE MAXIMO DE 600 KGF, POTENCIA ENTRE 50 E 60 HP, DIAMETRO MAXIMO DE 10"</t>
  </si>
  <si>
    <t>PERFURATRIZ SOBRE ESTEIRA, TORQUE MAXIMO 600 KGF, PESO MEDIO 1000 KG, POTENCIA 20 HP, DIAMETRO MAXIMO 10"</t>
  </si>
  <si>
    <t>PICAPE CABINE SIMPLES COM MOTOR 1.6 FLEX, CAMBIO MANUAL, POTENCIA 101/104 CV, 2 PORTAS</t>
  </si>
  <si>
    <t>PILAR QUADRADO NAO APARELHADO *10 X 10* CM, EM MACARANDUBA, ANGELIM OU EQUIVALENTE DA REGIAO - BRUTA</t>
  </si>
  <si>
    <t>PILAR QUADRADO NAO APARELHADO *15 X 15* CM, EM MACARANDUBA, ANGELIM OU EQUIVALENTE DA REGIAO - BRUTA</t>
  </si>
  <si>
    <t>PILAR QUADRADO NAO APARELHADO *20 X 20* CM, EM MACARANDUBA, ANGELIM OU EQUIVALENTE DA REGIAO - BRUTA</t>
  </si>
  <si>
    <t>PINCEL CHATO (TRINCHA) CERDAS GRIS 1.1/2 " (38 MM)</t>
  </si>
  <si>
    <t>PINGADEIRA PLASTICA PARA TELHA DE FIBROCIMENTO CANALETE 49/KALHETA OU CANALETE 90/KALHETAO</t>
  </si>
  <si>
    <t>PINO DE ACO COM ARRUELA CONICA, DIAMETRO ARRUELA = *23* MM E COMP HASTE = *27* MM (ACAO INDIRETA)</t>
  </si>
  <si>
    <t>PINO DE ACO COM FURO, HASTE = 27 MM (ACAO DIRETA)</t>
  </si>
  <si>
    <t>PINO DE ACO COM ROSCA 1/4 ", COMPRIMENTO DA HASTE = 30 MM E ROSCA = 20 MM (ACAO DIRETA)</t>
  </si>
  <si>
    <t>PINO DE ACO LISO 1/4 ", HASTE = *36,5* MM (ACAO DIRETA)</t>
  </si>
  <si>
    <t>PINO DE ACO LISO 1/4 ", HASTE = *53* MM (ACAO DIRETA)</t>
  </si>
  <si>
    <t>PINO GUIA RETO, EM LATAO, CHAPA COM 3 MM DE ESPESSURA E GUIA COM ROLETE DE 9 MM</t>
  </si>
  <si>
    <t>PINO ROSCA EXTERNA, EM ACO GALVANIZADO, PARA ISOLADOR DE 15KV, DIAMETRO 25 MM, COMPRIMENTO *290* MM</t>
  </si>
  <si>
    <t>PINO ROSCA EXTERNA, EM ACO GALVANIZADO, PARA ISOLADOR DE 25KV, DIAMETRO 35MM, COMPRIMENTO *320* MM</t>
  </si>
  <si>
    <t>PINTOR (HORISTA)</t>
  </si>
  <si>
    <t>PINTOR (MENSALISTA)</t>
  </si>
  <si>
    <t>PINTOR DE LETREIROS (HORISTA)</t>
  </si>
  <si>
    <t>PINTOR DE LETREIROS (MENSALISTA)</t>
  </si>
  <si>
    <t>PINTOR PARA TINTA EPOXI (HORISTA)</t>
  </si>
  <si>
    <t>PINTOR PARA TINTA EPOXI (MENSALISTA)</t>
  </si>
  <si>
    <t>PISO DE BORRACHA CANELADO EM PLACAS 50 X 50 CM, E = *3,5* MM, PARA COLA</t>
  </si>
  <si>
    <t>PISO DE BORRACHA ESPORTIVO EM PLACAS 50 X 50 CM, E = 15 MM, PARA ARGAMASSA, PRETO</t>
  </si>
  <si>
    <t>PISO DE BORRACHA FRISADO OU PASTILHADO, PRETO, EM PLACAS 50 X 50 CM, E = 7 MM, PARA ARGAMASSA</t>
  </si>
  <si>
    <t>PISO DE BORRACHA PASTILHADO EM PLACAS 50 X 50 CM, E = *3,5* MM, PARA COLA, PRETO</t>
  </si>
  <si>
    <t>PISO DE BORRACHA PASTILHADO EM PLACAS 50 X 50 CM, E = 15 MM, PARA ARGAMASSA, PRETO</t>
  </si>
  <si>
    <t>PISO ELEVADO COM 2 PLACAS DE ACO COM ENCHIMENTO DE CONCRETO CELULAR, INCLUSO BASE/HASTE/CRUZETAS, 60 X 60 CM, H = *28* CM, RESISTENCIA CARGA CONCENTRADA 496 KG (COM COLOCACAO)</t>
  </si>
  <si>
    <t>PISO EM CERAMICA ESMALTADA EXTRA, PEI MAIOR OU IGUAL A 4, FORMATO MAIOR QUE 2025 CM2</t>
  </si>
  <si>
    <t>PISO EM CERAMICA ESMALTADA EXTRA, PEI MAIOR OU IGUAL A 4, FORMATO MENOR OU IGUAL A 2025 CM2</t>
  </si>
  <si>
    <t>PISO EM CERAMICA ESMALTADA, COMERCIAL (PADRAO POPULAR), PEI MAIOR OU IGUAL A 3, FORMATO MENOR OU IGUAL A  2025 CM2</t>
  </si>
  <si>
    <t>PISO EM GRANILITE, MARMORITE OU GRANITINA, AGREGADO COR PRETO, CINZA, PALHA OU BRANCO, E=  *8* MM (INCLUSO EXECUCAO)</t>
  </si>
  <si>
    <t>PISO EM GRANITO, POLIDO, TIPO AMENDOA/ AMARELO CAPRI/ AMARELO DOURADO CARIOCA OU OUTROS EQUIVALENTES DA REGIAO, FORMATO MENOR OU IGUAL A 3025 CM2, E=  *2* CM</t>
  </si>
  <si>
    <t>PISO EM GRANITO, POLIDO, TIPO ANDORINHA/ QUARTZ/ CASTELO/ CORUMBA OU OUTROS EQUIVALENTES DA REGIAO, FORMATO MENOR OU IGUAL A 3025 CM2, E=  *2* CM</t>
  </si>
  <si>
    <t>PISO EM GRANITO, POLIDO, TIPO MARFIM, DALLAS, CARAVELAS OU OUTROS EQUIVALENTES DA REGIAO, FORMATO MENOR OU IGUAL A 3025 CM2, E=  *2*CM</t>
  </si>
  <si>
    <t>PISO EM GRANITO, POLIDO, TIPO PRETO SAO GABRIEL/ TIJUCA OU OUTROS EQUIVALENTES DA REGIAO, FORMATO MENOR OU IGUAL A 3025 CM2, E=  *2* CM</t>
  </si>
  <si>
    <t>PISO EM PORCELANATO RETIFICADO EXTRA, FORMATO MENOR OU IGUAL A 2025 CM2</t>
  </si>
  <si>
    <t>PISO EM REGUA VINILICA SEMIFLEXIVEL, ENCAIXE CLICADO, E = 4 MM (SEM COLOCACAO)</t>
  </si>
  <si>
    <t>PISO EPOXI AUTONIVELANTE, ESPESSURA *4* MM (INCLUSO EXECUCAO)</t>
  </si>
  <si>
    <t>PISO EPOXI MULTILAYER, ESPESSURA *2* MM (INCLUSO EXECUCAO)</t>
  </si>
  <si>
    <t>PISO FULGET (GRANITO LAVADO) EM PLACAS DE *40 X 40* CM, E = 2,0 CM (SEM COLOCACAO)</t>
  </si>
  <si>
    <t>PISO FULGET (GRANITO LAVADO) EM PLACAS DE *75 X 75* CM, E = 2,0 CM (SEM COLOCACAO)</t>
  </si>
  <si>
    <t>PISO FULGET (GRANITO LAVADO) MOLDADO IN LOCO (INCLUSO EXECUCAO)</t>
  </si>
  <si>
    <t>PISO INDUSTRIAL EM CONCRETO ARMADO DE ACABAMENTO POLIDO, ESPESSURA 12 CM (CIMENTO QUEIMADO) (INCLUSO EXECUCAO)</t>
  </si>
  <si>
    <t>PISO KORODUR (INCLUSO EXECUCAO)</t>
  </si>
  <si>
    <t>PISO PODOTATIL DE CONCRETO - DIRECIONAL E ALERTA, *40 X 40 X 2,5* CM</t>
  </si>
  <si>
    <t>PISO PORCELANATO, BORDA RETA, EXTRA, FORMATO MAIOR QUE 2025 CM2</t>
  </si>
  <si>
    <t>PISO TATIL ALERTA OU DIRECIONAL, DE BORRACHA, COLORIDO, 25 X 25 CM, E = 5 MM, PARA COLA</t>
  </si>
  <si>
    <t>PISO TATIL DE ALERTA OU DIRECIONAL DE BORRACHA, PRETO, 25 X 25 CM, E = 5 MM, PARA COLA</t>
  </si>
  <si>
    <t>PISO TATIL DE ALERTA OU DIRECIONAL, DE BORRACHA, COLORIDO, 25 X 25 CM, E = 12 MM, PARA ARGAMASSA</t>
  </si>
  <si>
    <t>PISO TATIL DE ALERTA OU DIRECIONAL, DE BORRACHA, PRETO, 25 X 25 CM, E = 12 MM, PARA ARGAMASSA</t>
  </si>
  <si>
    <t>PISO URETANO, VERSAO REVESTIMENTO AUTONIVELANTE, ESPESSURA VARIÁVEL DE 3 A 4 MM (INCLUSO EXECUCAO)</t>
  </si>
  <si>
    <t>PISO/ REVESTIMENTO EM GRANITO, POLIDO, TIPO ANDORINHA/ QUARTZ/ CASTELO/ CORUMBA OU OUTROS EQUIVALENTES DA REGIAO, FORMATO MAIOR OU IGUAL A 3025 CM2, E = *2*CM</t>
  </si>
  <si>
    <t>PISO/ REVESTIMENTO EM MARMORE, POLIDO, BRANCO COMUM, FORMATO MAIOR OU IGUAL A 3025 CM2, E = *2* CM</t>
  </si>
  <si>
    <t>PISO/ REVESTIMENTO EM MARMORE, POLIDO, BRANCO COMUM, FORMATO MENOR OU IGUAL A 3025 CM2, E = *2* CM</t>
  </si>
  <si>
    <t>PLACA / CHAPA DE GESSO ACARTONADO, ACABAMENTO VINILICO LISO EM UMA DAS FACES, COR BRANCA, BORDA QUADRADA, E = 9,5 MM, *625 X 1250* MM (L X C), PARA FORRO REMOVIVEL</t>
  </si>
  <si>
    <t>PLACA / CHAPA DE GESSO ACARTONADO, ACABAMENTO VINILICO LISO EM UMA DAS FACES, COR BRANCA, BORDA QUADRADA, E = 9,5 MM, *625 X 625* MM (L X C), PARA FORRO REMOVIVEL</t>
  </si>
  <si>
    <t>PLACA / CHAPA DE GESSO ACARTONADO, RESISTENTE A UMIDADE (RU), COR VERDE, E = 12,5 MM, 1200 X 1800 MM (L X C)</t>
  </si>
  <si>
    <t>PLACA / CHAPA DE GESSO ACARTONADO, RESISTENTE A UMIDADE (RU), COR VERDE, E = 12,5 MM, 1200 X 2400 MM (L X C)</t>
  </si>
  <si>
    <t>PLACA / CHAPA DE GESSO ACARTONADO, RESISTENTE A UMIDADE (RU), COR VERDE, E = 15 MM, 1200 X 2400 MM (L X C)</t>
  </si>
  <si>
    <t>PLACA / CHAPA DE GESSO ACARTONADO, RESISTENTE AO FOGO (RF), COR ROSA, E = 12,5 MM, 1200 X 1800 MM (L X C)</t>
  </si>
  <si>
    <t>PLACA / CHAPA DE GESSO ACARTONADO, RESISTENTE AO FOGO (RF), COR ROSA, E = 12,5 MM, 1200 X 2400 MM (L X C)</t>
  </si>
  <si>
    <t>PLACA / CHAPA DE GESSO ACARTONADO, RESISTENTE AO FOGO (RF), COR ROSA, E = 15 MM, 1200 X 2400 MM (L X C)</t>
  </si>
  <si>
    <t>PLACA / CHAPA DE GESSO ACARTONADO, STANDARD (ST), COR BRANCA, E = 12,5 MM, 1200 X 1800 MM (L X C)</t>
  </si>
  <si>
    <t>PLACA / CHAPA DE GESSO ACARTONADO, STANDARD (ST), COR BRANCA, E = 12,5 MM, 1200 X 2400 MM (L X C)</t>
  </si>
  <si>
    <t>PLACA / CHAPA DE GESSO ACARTONADO, STANDARD (ST), COR BRANCA, E = 15 MM, 1200 X 2400 MM (L X C)</t>
  </si>
  <si>
    <t>PLACA CIMENTICIA LISA E = 10 MM, DE 1,20 X *2,50* M (SEM AMIANTO)</t>
  </si>
  <si>
    <t>PLACA CIMENTICIA LISA E = 6 MM, DE 1,20 X *2,50* M (SEM AMIANTO)</t>
  </si>
  <si>
    <t>PLACA DE ACO ESMALTADA PARA  IDENTIFICACAO DE RUA, *45 CM X 20* CM</t>
  </si>
  <si>
    <t>PLACA DE ACRILICO TRANSPARENTE ADESIVADA PARA SINALIZACAO DE PORTAS, BORDA POLIDA, DE *25 X 8*, E = 6 MM (NAO INCLUI ACESSORIOS PARA FIXACAO)</t>
  </si>
  <si>
    <t>PLACA DE FIBRA MINERAL PARA FORRO, DE 1250 X 625 MM, E = 15 MM, BORDA RETA, COM PINTURA ANTIMOFO (NAO INCLUI PERFIS)</t>
  </si>
  <si>
    <t>PLACA DE FIBRA MINERAL PARA FORRO, DE 625 X 625 MM, E = 15 MM, BORDA REBAIXADA PARA PERFIL 24 MM, COM PINTURA ANTIMOFO (NAO INCLUI PERFIS)</t>
  </si>
  <si>
    <t>PLACA DE FIBRA MINERAL PARA FORRO, DE 625 X 625 MM, E = 15 MM, BORDA RETA, COM PINTURA ANTIMOFO (NAO INCLUI PERFIS)</t>
  </si>
  <si>
    <t>PLACA DE GESSO PARA FORRO, *60 X 60* CM, ESPESSURA DE 12 MM (SEM COLOCACAO)</t>
  </si>
  <si>
    <t>PLACA DE INAUGURACAO EM BRONZE *35X 50*CM</t>
  </si>
  <si>
    <t>PLACA DE INAUGURACAO METALICA, *40* CM X *60* CM</t>
  </si>
  <si>
    <t>PLACA DE OBRA (PARA CONSTRUCAO CIVIL) EM CHAPA GALVANIZADA *N. 22*, ADESIVADA, DE *2,4 X 1,2* M (SEM POSTES PARA FIXACAO)</t>
  </si>
  <si>
    <t>PLACA DE SINALIZACAO DE SEGURANCA CONTRA INCENDIO - ALERTA, TRIANGULAR, BASE DE *30* CM, EM PVC *2* MM ANTI-CHAMAS (SIMBOLOS, CORES E PICTOGRAMAS CONFORME NBR 16820)</t>
  </si>
  <si>
    <t>PLACA DE SINALIZACAO DE SEGURANCA CONTRA INCENDIO, FOTOLUMINESCENTE, QUADRADA, *14 X 14* CM, EM PVC *2* MM ANTI-CHAMAS (SIMBOLOS, CORES E PICTOGRAMAS CONFORME NBR 16820)</t>
  </si>
  <si>
    <t>PLACA DE SINALIZACAO DE SEGURANCA CONTRA INCENDIO, FOTOLUMINESCENTE, QUADRADA, *20 X 20* CM, EM PVC *2* MM ANTI-CHAMAS (SIMBOLOS, CORES E PICTOGRAMAS CONFORME NBR 16820)</t>
  </si>
  <si>
    <t>PLACA DE SINALIZACAO DE SEGURANCA CONTRA INCENDIO, FOTOLUMINESCENTE, RETANGULAR, *12 X 40* CM, EM PVC *2* MM ANTI-CHAMAS (SIMBOLOS, CORES E PICTOGRAMAS CONFORME NBR 16820)</t>
  </si>
  <si>
    <t>PLACA DE SINALIZACAO DE SEGURANCA CONTRA INCENDIO, FOTOLUMINESCENTE, RETANGULAR, *13 X 26* CM, EM PVC *2* MM ANTI-CHAMAS (SIMBOLOS, CORES E PICTOGRAMAS CONFORME NBR 16820)</t>
  </si>
  <si>
    <t>PLACA DE SINALIZACAO DE SEGURANCA CONTRA INCENDIO, FOTOLUMINESCENTE, RETANGULAR, *20 X 40* CM, EM PVC *2* MM ANTI-CHAMAS (SIMBOLOS, CORES E PICTOGRAMAS CONFORME NBR 16820)</t>
  </si>
  <si>
    <t>PLACA DE SINALIZACAO EM CHAPA DE ACO NUM 16 COM PINTURA REFLETIVA</t>
  </si>
  <si>
    <t>PLACA DE SINALIZACAO EM CHAPA DE ALUMINIO COM PINTURA REFLETIVA, E = 2 MM</t>
  </si>
  <si>
    <t>PLACA DE VENTILACAO PARA TELHA DE FIBROCIMENTO CANALETE 49 KALHETA</t>
  </si>
  <si>
    <t>PLACA DE VENTILACAO PARA TELHA DE FIBROCIMENTO, CANALETE 90 OU KALHETAO</t>
  </si>
  <si>
    <t>PLACA NUMERACAO RESIDENCIAL EM CHAPA GALVANIZADA ESMALTADA 12 X 18 CM</t>
  </si>
  <si>
    <t>PLACA ORIENTATIVA SOBRE EXERCÍCIOS, 2,00M X 1,00M, EM TUBO DE ACO CARBONO, PINTURA NO PROCESSO ELETROSTATICO - PARA ACADEMIA AO AR LIVRE / ACADEMIA DA TERCEIRA IDADE - ATI</t>
  </si>
  <si>
    <t>PLACA VINILICA SEMIFLEXIVEL PARA PISOS, E = 3,2 MM, 30 X 30 CM (SEM COLOCACAO)</t>
  </si>
  <si>
    <t>PLACA VINILICA SEMIFLEXIVEL PARA REVESTIMENTO DE PISOS E PAREDES, E = 2 MM (SEM COLOCACAO)</t>
  </si>
  <si>
    <t>PLACA/PISO DE CONCRETO POROSO/ PAVIMENTO PERMEAVEL/BLOCO DRENANTE DE CONCRETO, 40 CM X 40 CM, E = 6 CM, COR NATURAL</t>
  </si>
  <si>
    <t>PLACA/TAMPA CEGA EM LATAO ESCOVADO PARA CONDULETE EM LIGA DE ALUMINIO 4 X 4"</t>
  </si>
  <si>
    <t>PLUG OU BUJAO DE FERRO GALVANIZADO, DE 1 1/2"</t>
  </si>
  <si>
    <t>PLUG OU BUJAO DE FERRO GALVANIZADO, DE 1 1/4"</t>
  </si>
  <si>
    <t>PLUG OU BUJAO DE FERRO GALVANIZADO, DE 1/2"</t>
  </si>
  <si>
    <t>PLUG OU BUJAO DE FERRO GALVANIZADO, DE 1"</t>
  </si>
  <si>
    <t>PLUG OU BUJAO DE FERRO GALVANIZADO, DE 2 1/2"</t>
  </si>
  <si>
    <t>PLUG OU BUJAO DE FERRO GALVANIZADO, DE 2"</t>
  </si>
  <si>
    <t>PLUG OU BUJAO DE FERRO GALVANIZADO, DE 3/4"</t>
  </si>
  <si>
    <t>PLUG OU BUJAO DE FERRO GALVANIZADO, DE 3"</t>
  </si>
  <si>
    <t>PLUG OU BUJAO DE FERRO GALVANIZADO, DE 4"</t>
  </si>
  <si>
    <t>PLUG PVC, JE, DN 100 MM, PARA REDE COLETORA ESGOTO</t>
  </si>
  <si>
    <t>PLUG PVC, JE, DN 150 MM, PARA REDE COLETORA ESGOTO</t>
  </si>
  <si>
    <t>PO DE MARMORE (POSTO PEDREIRA/FORNECEDOR, SEM FRETE)</t>
  </si>
  <si>
    <t>PO DE PEDRA (POSTO PEDREIRA/FORNECEDOR, SEM FRETE)</t>
  </si>
  <si>
    <t>POCEIRO / ESCAVADOR DE VALAS E TUBULOES</t>
  </si>
  <si>
    <t>POCEIRO / ESCAVADOR DE VALAS E TUBULOES (MENSALISTA)</t>
  </si>
  <si>
    <t>POLIDORA DE PISO (POLITRIZ) ELETRICA, MOTOR MONOFASICO DE 4 HP, PESO DE 100 KG, DIAMETRO DO TRABALHO DE 450 MM</t>
  </si>
  <si>
    <t>POLIESTIRENO EXPANDIDO/EPS (ISOPOR), PEROLAS, PARA CONCRETO LEVE</t>
  </si>
  <si>
    <t>POLIESTIRENO EXPANDIDO/EPS (ISOPOR), TIPO 2F, BLOCO</t>
  </si>
  <si>
    <t>POLIESTIRENO EXPANDIDO/EPS (ISOPOR), TIPO 2F, PLACA, ISOLAMENTO TERMOACUSTICO, E = 10 MM, 1000 X 500 MM</t>
  </si>
  <si>
    <t>POLIESTIRENO EXPANDIDO/EPS (ISOPOR), TIPO 2F, PLACA, ISOLAMENTO TERMOACUSTICO, E = 20 MM, 1000 X 500 MM</t>
  </si>
  <si>
    <t>POLIESTIRENO EXPANDIDO/EPS (ISOPOR), TIPO 2F, PLACA, ISOLAMENTO TERMOACUSTICO, E = 50 MM, 1000 X 500 MM</t>
  </si>
  <si>
    <t>POLVORA NEGRA</t>
  </si>
  <si>
    <t>PONTALETE *7,5 X 7,5* CM EM PINUS, MISTA OU EQUIVALENTE DA REGIAO - BRUTA</t>
  </si>
  <si>
    <t>PONTALETE ROLIÇO SEM TRATAMENTO, D = 8 A 11 CM, H = 3 M, EM EUCALIPTO OU EQUIVALENTE DA REGIAO - BRUTA (PARA ESCORAMENTO)</t>
  </si>
  <si>
    <t>PONTALETE ROLIÇO SEM TRATAMENTO, D = 8 A 11 CM, H = 6 M, EM EUCALIPTO OU EQUIVALENTE DA REGIAO - BRUTA (PARA ESCORAMENTO)</t>
  </si>
  <si>
    <t>PONTEIRO PARA MARTELO ROMPEDOR, DIAMETRO = *28* MM, COMPRIMENTO = *520* MM, ENCAIXE  SEXTAVADO</t>
  </si>
  <si>
    <t>PORCA OLHAL EM ACO GALVANIZADO, ESPESSURA 16MM, ABERTURA 21MM</t>
  </si>
  <si>
    <t>PORCA OLHAL M 16,  EM ACO GALVANIZADO, DIAMETRO = 16 MM</t>
  </si>
  <si>
    <t>PORCA UNIAO/JUNCAO ZINCADA SEXTAVADA 1/4 ", CHAVE 7/16 ", COMPRIMENTO = 25 MM</t>
  </si>
  <si>
    <t>PORCA ZINCADA, QUADRADA, DIAMETRO 3/8"</t>
  </si>
  <si>
    <t>PORCA ZINCADA, QUADRADA, DIAMETRO 5/8"</t>
  </si>
  <si>
    <t>PORCA ZINCADA, SEXTAVADA, DIAMETRO 1/2"</t>
  </si>
  <si>
    <t>PORCA ZINCADA, SEXTAVADA, DIAMETRO 1/4"</t>
  </si>
  <si>
    <t>PORCA ZINCADA, SEXTAVADA, DIAMETRO 1"</t>
  </si>
  <si>
    <t>PORCA ZINCADA, SEXTAVADA, DIAMETRO 3/8"</t>
  </si>
  <si>
    <t>PORCA ZINCADA, SEXTAVADA, DIAMETRO 5/16"</t>
  </si>
  <si>
    <t>PORCA ZINCADA, SEXTAVADA, DIAMETRO 5/8"</t>
  </si>
  <si>
    <t>PORTA CADEADO EM ACO GALVANIZADO, COMPRIMENTO DE 3  1/2"</t>
  </si>
  <si>
    <t>PORTA CORTA-FOGO PARA SAIDA DE EMERGENCIA, COM FECHADURA, VAO LUZ DE 90 X 210 CM, CLASSE P-90 (NBR 11742)</t>
  </si>
  <si>
    <t>PORTA DE ABRIR / GIRO, DE MADEIRA FOLHA MEDIA (NBR 15930) DE 1000 X 2100 MM, DE 35 MM A 40 MM DE ESPESSURA, NUCLEO SEMI-SOLIDO (SARRAFEADO), CAPA LISA EM HDF, ACABAMENTO EM LAMINADO NATURAL PARA VERNIZ</t>
  </si>
  <si>
    <t>PORTA DE ABRIR / GIRO, DE MADEIRA FOLHA MEDIA (NBR 15930) DE 1000 X 2100 MM, DE 35 MM A 40 MM DE ESPESSURA, NUCLEO SEMI-SOLIDO (SARRAFEADO), CAPA LISA EM HDF, ACABAMENTO EM PRIMER PARA PINTURA</t>
  </si>
  <si>
    <t>PORTA DE ABRIR / GIRO, DE MADEIRA FOLHA MEDIA (NBR 15930) DE 700 X 2100 MM, DE 35 MM A 40 MM DE ESPESSURA, NUCLEO SEMI-SOLIDO (SARRAFEADO), CAPA FRISADA EM HDF, ACABAMENTO MELAMINICO EM PADRAO MADEIRA</t>
  </si>
  <si>
    <t>PORTA DE ABRIR / GIRO, DE MADEIRA FOLHA MEDIA (NBR 15930) DE 700 X 2100 MM, DE 35 MM A 40 MM DE ESPESSURA, NUCLEO SEMI-SOLIDO (SARRAFEADO), CAPA LISA EM HDF, ACABAMENTO EM LAMINADO NATURAL PARA VERNIZ</t>
  </si>
  <si>
    <t>PORTA DE ABRIR / GIRO, DE MADEIRA FOLHA MEDIA (NBR 15930) DE 800 X 2100 MM, DE 35 MM A 40 MM DE ESPESSURA, NUCLEO SEMI-SOLIDO (SARRAFEADO), CAPA FRISADA EM HDF, ACABAMENTO MELAMINICO EM PADRAO MADEIRA</t>
  </si>
  <si>
    <t>PORTA DE ABRIR / GIRO, DE MADEIRA FOLHA MEDIA (NBR 15930) DE 800 X 2100 MM, DE 35 MM A 40 MM DE ESPESSURA, NUCLEO SEMI-SOLIDO (SARRAFEADO), CAPA LISA EM HDF, ACABAMENTO EM LAMINADO NATURAL PARA VERNIZ</t>
  </si>
  <si>
    <t>PORTA DE ABRIR / GIRO, DE MADEIRA FOLHA MEDIA (NBR 15930) DE 900 X 2100 MM, DE 35 MM A 40 MM DE ESPESSURA, NUCLEO SEMI-SOLIDO (SARRAFEADO), CAPA LISA EM HDF, ACABAMENTO EM LAMINADO NATURAL PARA VERNIZ</t>
  </si>
  <si>
    <t>PORTA DE ABRIR / GIRO, EM GRADIL FERRO, COM BARRA CHATA 3 CM X 1/4", COM REQUADRO E GUARNICAO - COMPLETO - ACABAMENTO NATURAL</t>
  </si>
  <si>
    <t>PORTA DE ABRIR EM ACO COM DIVISAO HORIZONTAL PARA VIDROS, COM FUNDO ANTICORROSIVO/PRIMER DE PROTECAO, SEM GUARNICAO/ALIZAR/VISTA, VIDROS NAO INCLUSOS, 90 X 210 CM</t>
  </si>
  <si>
    <t>PORTA DE ABRIR EM ACO TIPO VENEZIANA, COM FUNDO ANTICORROSIVO / PRIMER DE PROTECAO, SEM GUARNICAO/ALIZAR/VISTA, 90 X 210 CM</t>
  </si>
  <si>
    <t>PORTA DE ABRIR EM ALUMINIO COM DIVISAO HORIZONTAL  PARA VIDROS,  ACABAMENTO ANODIZADO NATURAL, VIDROS INCLUSOS, SEM GUARNICAO/ALIZAR/VISTA , 87 X 210 CM</t>
  </si>
  <si>
    <t>PORTA DE ABRIR EM ALUMINIO COM LAMBRI HORIZONTAL/LAMINADA, ACABAMENTO ANODIZADO NATURAL, SEM GUARNICAO/ALIZAR/VISTA</t>
  </si>
  <si>
    <t>PORTA DE ABRIR EM ALUMINIO TIPO VENEZIANA, ACABAMENTO ANODIZADO NATURAL, SEM GUARNICAO/ALIZAR/VISTA</t>
  </si>
  <si>
    <t>PORTA DE ABRIR EM ALUMINIO TIPO VENEZIANA, ACABAMENTO ANODIZADO NATURAL, SEM GUARNICAO/ALIZAR/VISTA, 87 X 210 CM</t>
  </si>
  <si>
    <t>PORTA DE CORRER EM ALUMINIO, DUAS FOLHAS MOVEIS COM VIDRO, FECHADURA E PUXADOR EMBUTIDO, ACABAMENTO ANODIZADO NATURAL, SEM GUARNICAO/ALIZAR/VISTA</t>
  </si>
  <si>
    <t>PORTA DE ENROLAR MANUAL COMPLETA, ARTICULADA RAIADA LARGA, EM ACO GALVANIZADO NATURAL, CHAPA NUMERO 24 (SEM INSTALACAO)</t>
  </si>
  <si>
    <t>PORTA DE ENROLAR MANUAL COMPLETA, PERFIL MEIA CANA CEGA, EM ACO GALVANIZADO COM PINTURA ELETROSTATICA, CHAPA NUMERO 24 " (SEM INSTALACAO)</t>
  </si>
  <si>
    <t>PORTA DE ENROLAR MANUAL COMPLETA, PERFIL MEIA CANA CEGA, EM ACO GALVANIZADO NATURAL, CHAPA NUMERO 24 (SEM INSTALACAO)</t>
  </si>
  <si>
    <t>PORTA DE ENROLAR MANUAL COMPLETA, PERFIL MEIA CANA VAZADA TIJOLINHO, EM ACO GALVANIZADO NATURAL, CHAPA NUMERO 24 (SEM INSTALACAO)</t>
  </si>
  <si>
    <t>PORTA DE MADEIRA QUADRICULADA PARA VIDRO, DE CORRER (EUCALIPTO OU EQUIVALENTE REGIONAL), E = *3,5* CM</t>
  </si>
  <si>
    <t>PORTA DE MADEIRA TIPO VENEZIANA (EUCALIPTO OU EQUIVALENTE REGIONAL), E = *3,5* CM</t>
  </si>
  <si>
    <t>PORTA DE MADEIRA-DE-LEI QUADRICULADA PARA VIDRO, DE CORRER (ANGELIM OU EQUIVALENTE REGIONAL), E = *3,5* CM</t>
  </si>
  <si>
    <t>PORTA DE MADEIRA-DE-LEI TIPO MEXICANA SEM EMENDA (ANGELIM OU EQUIVALENTE REGIONAL), E = *3,5* CM</t>
  </si>
  <si>
    <t>PORTA DE MADEIRA-DE-LEI TIPO VENEZIANA (ANGELIM OU EQUIVALENTE REGIONAL), E = *3,5* CM</t>
  </si>
  <si>
    <t>PORTA DE MADEIRA, FOLHA LEVE (NBR 15930) DE 600 X 2100 MM, DE 35 MM A 40 MM DE ESPESSURA, NUCLEO COLMEIA, CAPA LISA EM HDF, ACABAMENTO EM PRIMER PARA PINTURA</t>
  </si>
  <si>
    <t>PORTA DE MADEIRA, FOLHA LEVE (NBR 15930) DE 700 X 2100 MM, DE 35 MM A 40 MM DE ESPESSURA, NUCLEO COLMEIA, CAPA LISA EM HDF, ACABAMENTO EM PRIMER PARA PINTURA</t>
  </si>
  <si>
    <t>PORTA DE MADEIRA, FOLHA LEVE (NBR 15930) DE 800 X 2100 MM, DE 35 MM A 40 MM DE ESPESSURA, NUCLEO COLMEIA, CAPA LISA EM HDF, ACABAMENTO EM PRIMER PARA PINTURA</t>
  </si>
  <si>
    <t>PORTA DE MADEIRA, FOLHA LEVE (NBR 15930), DE 600 X 2100 MM, E = 35 MM, NUCLEO COLMEIA, CAPA LISA EM HDF, ACABAMENTO MELAMINICO EM PADRAO MADEIRA</t>
  </si>
  <si>
    <t>PORTA DE MADEIRA, FOLHA MEDIA (NBR 15930) DE 600 X 2100 MM, DE 35 MM A 40 MM DE ESPESSURA, NUCLEO SEMI-SOLIDO (SARRAFEADO), CAPA FRISADA EM HDF, ACABAMENTO MELAMINICO EM PADRAO MADEIRA</t>
  </si>
  <si>
    <t>PORTA DE MADEIRA, FOLHA MEDIA (NBR 15930) DE 600 X 2100 MM, DE 35 MM A 40 MM DE ESPESSURA, NUCLEO SEMI-SOLIDO (SARRAFEADO), CAPA LISA EM HDF, ACABAMENTO EM PRIMER PARA PINTURA</t>
  </si>
  <si>
    <t>PORTA DE MADEIRA, FOLHA MEDIA (NBR 15930) DE 600 X 2100 MM, DE 35 MM A 40 MM DE ESPESSURA, NUCLEO SEMI-SOLIDO (SARRAFEADO), CAPA LISA EM HDF, ACABAMENTO LAMINADO NATURAL PARA VERNIZ</t>
  </si>
  <si>
    <t>PORTA DE MADEIRA, FOLHA MEDIA (NBR 15930) DE 700 X 2100 MM, DE 35 MM A 40 MM DE ESPESSURA, NUCLEO SEMI-SOLIDO (SARRAFEADO), CAPA LISA EM HDF, ACABAMENTO EM PRIMER PARA PINTURA</t>
  </si>
  <si>
    <t>PORTA DE MADEIRA, FOLHA MEDIA (NBR 15930) DE 800 X 2100 MM, DE 35 MM A 40 MM DE ESPESSURA, NUCLEO SEMI-SOLIDO (SARRAFEADO), CAPA LISA EM HDF, ACABAMENTO EM PRIMER PARA PINTURA</t>
  </si>
  <si>
    <t>PORTA DE MADEIRA, FOLHA MEDIA (NBR 15930) DE 900 X 2100 MM, DE 35 MM A 40 MM DE ESPESSURA, NUCLEO SEMI-SOLIDO (SARRAFEADO), CAPA LISA EM HDF, ACABAMENTO EM PRIMER PARA PINTURA</t>
  </si>
  <si>
    <t>PORTA DE MADEIRA, FOLHA PESADA (NBR 15930) DE 800 X 2100 MM, DE 40 MM A 45 MM DE ESPESSURA, NUCLEO SOLIDO, CAPA LISA EM HDF, ACABAMENTO EM LAMINADO NATURAL PARA VERNIZ</t>
  </si>
  <si>
    <t>PORTA DE MADEIRA, FOLHA PESADA (NBR 15930) DE 800 X 2100 MM, DE 40 MM A 45 MM DE ESPESSURA, NUCLEO SOLIDO, CAPA LISA EM HDF, ACABAMENTO EM PRIMER PARA PINTURA</t>
  </si>
  <si>
    <t>PORTA DE MADEIRA, FOLHA PESADA (NBR 15930) DE 900 X 2100 MM, DE 40 MM A 45 MM DE ESPESSURA, NUCLEO SOLIDO, CAPA LISA EM HDF, ACABAMENTO EM LAMINADO NATURAL PARA VERNIZ</t>
  </si>
  <si>
    <t>PORTA DE MADEIRA, FOLHA PESADA (NBR 15930) DE 900 X 2100 MM, DE 40 MM A 45 MM DE ESPESSURA, NUCLEO SOLIDO, CAPA LISA EM HDF, ACABAMENTO EM PRIMER PARA PINTURA</t>
  </si>
  <si>
    <t>PORTA DENTE PARA  FRESADORA</t>
  </si>
  <si>
    <t>PORTA GRADE DE ENROLAR MANUAL COMPLETA, PERFIL TUBULAR TIJOLINHO 3/4 ", EM ACO GALVANIZADO NATURAL (SEM INSTALACAO)</t>
  </si>
  <si>
    <t>PORTA TOALHA BANHO EM METAL CROMADO, TIPO BARRA</t>
  </si>
  <si>
    <t>PORTA TOALHA ROSTO EM METAL CROMADO, TIPO ARGOLA</t>
  </si>
  <si>
    <t>PORTA VIDRO TEMPERADO INCOLOR, 2 FOLHAS DE CORRER, E = 10 MM (SEM FERRAGENS E SEM COLOCACAO)</t>
  </si>
  <si>
    <t>PORTAO BASCULANTE, MANUAL, EM ACO GALVANIZADO, CHAPA 26, TIPO LAMBRIL, COM REQUADRO, ACABAMENTO NATURAL</t>
  </si>
  <si>
    <t>PORTAO DE ABRIR / GIRO, EM GRADIL DE METALON REDONDO DE 3/4"  VERTICAL, COM REQUADRO, ACABAMENTO NATURAL - COMPLETO</t>
  </si>
  <si>
    <t>PORTAO DE CORRER EM CHAPA TIPO PAINEL LAMBRIL QUADRADO, COM PORTA SOCIAL COMPLETA INCLUIDA, COM REQUADRO, ACABAMENTO NATURAL, COM TRILHOS E ROLDANAS</t>
  </si>
  <si>
    <t>PORTAO DE CORRER EM GRADIL FIXO DE BARRA DE FERRO CHATA DE 3 X 1/4" NA VERTICAL, SEM REQUADRO, ACABAMENTO NATURAL, COM TRILHOS E ROLDANAS</t>
  </si>
  <si>
    <t>POSTE CONICO CONTINUO EM ACO GALVANIZADO, CURVO, BRACO DUPLO, ENGASTADO,  H = 9 M, DIAMETRO INFERIOR = *135* MM</t>
  </si>
  <si>
    <t>POSTE CONICO CONTINUO EM ACO GALVANIZADO, CURVO, BRACO DUPLO, FLANGEADO,  H = 9 M, DIAMETRO INFERIOR = *135* MM</t>
  </si>
  <si>
    <t>POSTE CONICO CONTINUO EM ACO GALVANIZADO, CURVO, BRACO SIMPLES, ENGASTADO,  H = 9 M, DIAMETRO INFERIOR = *135* MM</t>
  </si>
  <si>
    <t>POSTE CONICO CONTINUO EM ACO GALVANIZADO, CURVO, BRACO SIMPLES, FLANGEADO,  H = 9 M, DIAMETRO INFERIOR = *135* MM</t>
  </si>
  <si>
    <t>POSTE CONICO CONTINUO EM ACO GALVANIZADO, CURVO, BRACO SIMPLES, FLANGEADO, H = 7 M, DIAMETRO INFERIOR = *125* MM</t>
  </si>
  <si>
    <t>POSTE CONICO CONTINUO EM ACO GALVANIZADO, RETO, ENGASTADO,  H = 7 M, DIAMETRO INFERIOR = *125* MM</t>
  </si>
  <si>
    <t>POSTE CONICO CONTINUO EM ACO GALVANIZADO, RETO, ENGASTADO,  H = 9 M, DIAMETRO INFERIOR = *145* MM</t>
  </si>
  <si>
    <t>POSTE CONICO CONTINUO EM ACO GALVANIZADO, RETO, FLANGEADO,  H = 3 M, DIAMETRO INFERIOR = *95* MM</t>
  </si>
  <si>
    <t>POSTE DE CONCRETO ARMADO DE SECAO CIRCULAR, EXTENSAO DE 10,00 M, RESISTENCIA DE 150 A 200 DAN, TIPO C-14</t>
  </si>
  <si>
    <t>POSTE DE CONCRETO ARMADO DE SECAO CIRCULAR, EXTENSAO DE 11,00 M, RESISTENCIA DE 200 A 300 DAN, TIPO C-14</t>
  </si>
  <si>
    <t>POSTE DE CONCRETO ARMADO DE SECAO CIRCULAR, EXTENSAO DE 11,00 M, RESISTENCIA DE 300 A 400 DAN, TIPO C-17</t>
  </si>
  <si>
    <t>POSTE DE CONCRETO ARMADO DE SECAO CIRCULAR, EXTENSAO DE 13,00 M, RESISTENCIA DE 1000 DAN, TIPO C-23</t>
  </si>
  <si>
    <t>POSTE DE CONCRETO ARMADO DE SECAO CIRCULAR, EXTENSAO DE 13,00 M, RESISTENCIA DE 1500 DAN, TIPO C-29</t>
  </si>
  <si>
    <t>POSTE DE CONCRETO ARMADO DE SECAO CIRCULAR, EXTENSAO DE 13,00 M, RESISTENCIA DE 2000 DAN, TIPO C-29</t>
  </si>
  <si>
    <t>POSTE DE CONCRETO ARMADO DE SECAO CIRCULAR, EXTENSAO DE 13,00 M, RESISTENCIA DE 2500 DAN, TIPO C-29</t>
  </si>
  <si>
    <t>POSTE DE CONCRETO ARMADO DE SECAO CIRCULAR, EXTENSAO DE 13,00 M, RESISTENCIA DE 3000 DAN, TIPO C-29</t>
  </si>
  <si>
    <t>POSTE DE CONCRETO ARMADO DE SECAO CIRCULAR, EXTENSAO DE 14,00 M, RESISTENCIA DE 1000 DAN, TIPO C-23</t>
  </si>
  <si>
    <t>POSTE DE CONCRETO ARMADO DE SECAO CIRCULAR, EXTENSAO DE 14,00 M, RESISTENCIA DE 1500 DAN, TIPO C-29</t>
  </si>
  <si>
    <t>POSTE DE CONCRETO ARMADO DE SECAO CIRCULAR, EXTENSAO DE 14,00 M, RESISTENCIA DE 2000 DAN, TIPO C-29</t>
  </si>
  <si>
    <t>POSTE DE CONCRETO ARMADO DE SECAO CIRCULAR, EXTENSAO DE 14,00 M, RESISTENCIA DE 2500 DAN, TIPO C-29</t>
  </si>
  <si>
    <t>POSTE DE CONCRETO ARMADO DE SECAO CIRCULAR, EXTENSAO DE 14,00 M, RESISTENCIA DE 300 A 400 DAN, TIPO C-17</t>
  </si>
  <si>
    <t>POSTE DE CONCRETO ARMADO DE SECAO CIRCULAR, EXTENSAO DE 14,00 M, RESISTENCIA DE 3000 DAN, TIPO C-29</t>
  </si>
  <si>
    <t>POSTE DE CONCRETO ARMADO DE SECAO CIRCULAR, EXTENSAO DE 15,00 M, RESISTENCIA DE 1000 DAN, TIPO C-23</t>
  </si>
  <si>
    <t>POSTE DE CONCRETO ARMADO DE SECAO CIRCULAR, EXTENSAO DE 15,00 M, RESISTENCIA DE 1500 DAN, TIPO C-29</t>
  </si>
  <si>
    <t>POSTE DE CONCRETO ARMADO DE SECAO CIRCULAR, EXTENSAO DE 15,00 M, RESISTENCIA DE 2000 DAN, TIPO C-29</t>
  </si>
  <si>
    <t>POSTE DE CONCRETO ARMADO DE SECAO CIRCULAR, EXTENSAO DE 15,00 M, RESISTENCIA DE 2500 DAN, TIPO C-29</t>
  </si>
  <si>
    <t>POSTE DE CONCRETO ARMADO DE SECAO CIRCULAR, EXTENSAO DE 15,00 M, RESISTENCIA DE 3000 DAN, TIPO C-29</t>
  </si>
  <si>
    <t>POSTE DE CONCRETO ARMADO DE SECAO CIRCULAR, EXTENSAO DE 9,00 M, RESISTENCIA DE 200 A 300 DAN, TIPO C-14</t>
  </si>
  <si>
    <t>POSTE DE CONCRETO ARMADO DE SECAO CIRCULAR, EXTENSAO DE 9,00 M, RESISTENCIA DE 300 A 400 DAN, TIPO C-17</t>
  </si>
  <si>
    <t>POSTE DE CONCRETO ARMADO DE SECAO DUPLO T, EXTENSAO DE 10,00 M, RESISTENCIA DE 1000 DAN, TIPO B-1,5</t>
  </si>
  <si>
    <t>POSTE DE CONCRETO ARMADO DE SECAO DUPLO T, EXTENSAO DE 10,00 M, RESISTENCIA DE 150 DAN, TIPO D</t>
  </si>
  <si>
    <t>POSTE DE CONCRETO ARMADO DE SECAO DUPLO T, EXTENSAO DE 10,00 M, RESISTENCIA DE 300 A 400 DAN, TIPO B OU D</t>
  </si>
  <si>
    <t>POSTE DE CONCRETO ARMADO DE SECAO DUPLO T, EXTENSAO DE 10,00 M, RESISTENCIA DE 600 DAN, TIPO B</t>
  </si>
  <si>
    <t>POSTE DE CONCRETO ARMADO DE SECAO DUPLO T, EXTENSAO DE 11,00 M, RESISTENCIA DE 1000 DAN, TIPO B-1,5</t>
  </si>
  <si>
    <t>POSTE DE CONCRETO ARMADO DE SECAO DUPLO T, EXTENSAO DE 11,00 M, RESISTENCIA DE 150 DAN, TIPO D</t>
  </si>
  <si>
    <t>POSTE DE CONCRETO ARMADO DE SECAO DUPLO T, EXTENSAO DE 11,00 M, RESISTENCIA DE 1500 DAN, TIPO B-3,0</t>
  </si>
  <si>
    <t>POSTE DE CONCRETO ARMADO DE SECAO DUPLO T, EXTENSAO DE 11,00 M, RESISTENCIA DE 200 DAN, TIPO D</t>
  </si>
  <si>
    <t>POSTE DE CONCRETO ARMADO DE SECAO DUPLO T, EXTENSAO DE 11,00 M, RESISTENCIA DE 2000 DAN, TIPO B-4,5</t>
  </si>
  <si>
    <t>POSTE DE CONCRETO ARMADO DE SECAO DUPLO T, EXTENSAO DE 11,00 M, RESISTENCIA DE 300 DAN, TIPO B</t>
  </si>
  <si>
    <t>POSTE DE CONCRETO ARMADO DE SECAO DUPLO T, EXTENSAO DE 11,00 M, RESISTENCIA DE 600 DAN, TIPO B</t>
  </si>
  <si>
    <t>POSTE DE CONCRETO ARMADO DE SECAO DUPLO T, EXTENSAO DE 12,00 M, RESISTENCIA DE 1000 DAN, TIPO B-1,5</t>
  </si>
  <si>
    <t>POSTE DE CONCRETO ARMADO DE SECAO DUPLO T, EXTENSAO DE 12,00 M, RESISTENCIA DE 150 DAN, TIPO D</t>
  </si>
  <si>
    <t>POSTE DE CONCRETO ARMADO DE SECAO DUPLO T, EXTENSAO DE 12,00 M, RESISTENCIA DE 1500 DAN, TIPO B-3,0</t>
  </si>
  <si>
    <t>POSTE DE CONCRETO ARMADO DE SECAO DUPLO T, EXTENSAO DE 12,00 M, RESISTENCIA DE 300 A 400 DAN, TIPO B OU D</t>
  </si>
  <si>
    <t>POSTE DE CONCRETO ARMADO DE SECAO DUPLO T, EXTENSAO DE 12,00 M, RESISTENCIA DE 3000 DAN, TIPO B-6,0</t>
  </si>
  <si>
    <t>POSTE DE CONCRETO ARMADO DE SECAO DUPLO T, EXTENSAO DE 12,00 M, RESISTENCIA DE 600 DAN, TIPO B</t>
  </si>
  <si>
    <t>POSTE DE CONCRETO ARMADO DE SECAO DUPLO T, EXTENSAO DE 13,00 M, RESISTENCIA DE 1000 DAN, TIPO B-1,5</t>
  </si>
  <si>
    <t>POSTE DE CONCRETO ARMADO DE SECAO DUPLO T, EXTENSAO DE 13,00 M, RESISTENCIA DE 1500 DAN, TIPO B-3,0</t>
  </si>
  <si>
    <t>POSTE DE CONCRETO ARMADO DE SECAO DUPLO T, EXTENSAO DE 13,00 M, RESISTENCIA DE 2000 DAN, TIPO B-4,5</t>
  </si>
  <si>
    <t>POSTE DE CONCRETO ARMADO DE SECAO DUPLO T, EXTENSAO DE 13,00 M, RESISTENCIA DE 300 DAN, TIPO B</t>
  </si>
  <si>
    <t>POSTE DE CONCRETO ARMADO DE SECAO DUPLO T, EXTENSAO DE 13,00 M, RESISTENCIA DE 600 DAN, TIPO B</t>
  </si>
  <si>
    <t>POSTE DE CONCRETO ARMADO DE SECAO DUPLO T, EXTENSAO DE 15,00 M, RESISTENCIA DE 1500 DAN, TIPO B-3,0</t>
  </si>
  <si>
    <t>POSTE DE CONCRETO ARMADO DE SECAO DUPLO T, EXTENSAO DE 15,00 M, RESISTENCIA DE 2000 DAN, TIPO B-4,5</t>
  </si>
  <si>
    <t>POSTE DE CONCRETO ARMADO DE SECAO DUPLO T, EXTENSAO DE 8,00 M, RESISTENCIA DE 150 DAN, TIPO D</t>
  </si>
  <si>
    <t>POSTE DE CONCRETO ARMADO DE SECAO DUPLO T, EXTENSAO DE 9,00 M, RESISTENCIA DE 1000 DAN, TIPO B-1,5</t>
  </si>
  <si>
    <t>POSTE DE CONCRETO ARMADO DE SECAO DUPLO T, EXTENSAO DE 9,00 M, RESISTENCIA DE 150 DAN, TIPO D</t>
  </si>
  <si>
    <t>POSTE DE CONCRETO ARMADO DE SECAO DUPLO T, EXTENSAO DE 9,00 M, RESISTENCIA DE 300 A 400 DAN, TIPO B OU D</t>
  </si>
  <si>
    <t>POSTE DE CONCRETO ARMADO DE SECAO DUPLO T, EXTENSAO DE 9,00 M, RESISTENCIA DE 600 DAN, TIPO B</t>
  </si>
  <si>
    <t>POSTE DECORATIVO PARA JARDIM EM ACO TUBULAR, SEM LUMINARIA, H = *2,5* M</t>
  </si>
  <si>
    <t>POSTE ROLICO DE MADEIRA TRATADA, D = 20 A 25 CM, H = 12,00 M, EM EUCALIPTO OU EQUIVALENTE DA REGIAO</t>
  </si>
  <si>
    <t>POSTES METALICOS AUTOPORTANTES, CONICO OU TELESCOPICO, PARA SPDA, ALTURA 10 METROS LIVRES</t>
  </si>
  <si>
    <t>POSTES METALICOS AUTOPORTANTES, CONICO OU TELESCOPICO, PARA SPDA, ALTURA 12 METROS LIVRES</t>
  </si>
  <si>
    <t>POSTES METALICOS AUTOPORTANTES, CONICO OU TELESCOPICO, PARA SPDA, ALTURA 15 METROS LIVRES</t>
  </si>
  <si>
    <t>POSTES METALICOS AUTOPORTANTES, CONICO OU TELESCOPICO, PARA SPDA, ALTURA 20 METROS LIVRES</t>
  </si>
  <si>
    <t>POZOLANA DE CLASSE  C</t>
  </si>
  <si>
    <t>PRANCHA  APARELHADA *4 X 30* CM, EM MACARANDUBA, ANGELIM OU EQUIVALENTE DA REGIAO</t>
  </si>
  <si>
    <t>PRANCHA NAO APARELHADA  *6 X 25* CM, EM MACARANDUBA, ANGELIM OU EQUIVALENTE DA REGIAO -  BRUTA</t>
  </si>
  <si>
    <t>PRANCHA NAO APARELHADA  *6 X 30* CM, EM MACARANDUBA, ANGELIM OU EQUIVALENTE DA REGIAO - BRUTA</t>
  </si>
  <si>
    <t>PRANCHA NAO APARELHADA  *6 X 40* CM, EM MACARANDUBA, ANGELIM OU EQUIVALENTE DA REGIAO -  BRUTA</t>
  </si>
  <si>
    <t>PRANCHAO  APARELHADO *8 X 30* CM, EM MACARANDUBA, ANGELIM OU EQUIVALENTE DA REGIAO</t>
  </si>
  <si>
    <t>PRANCHAO APARELHADO *7,5 X 23* CM, EM MACARANDUBA, ANGELIM OU EQUIVALENTE DA REGIAO</t>
  </si>
  <si>
    <t>PRANCHAO NAO APARELHADO  *7,5 X 23* CM, EM MACARANDUBA, ANGELIM OU EQUIVALENTE DA REGIAO - BRUTA</t>
  </si>
  <si>
    <t>PRANCHAO NAO APARELHADO *8 X 30* CM, EM MACARANDUBA, ANGELIM OU EQUIVALENTE DA REGIAO - BRUTA</t>
  </si>
  <si>
    <t>PREGO DE ACO POLIDO COM CABECA DUPLA 17 X 27 (2 1/2 X 11)</t>
  </si>
  <si>
    <t>PREGO DE ACO POLIDO COM CABECA 10 X 10 (7/8 X 17)</t>
  </si>
  <si>
    <t>PREGO DE ACO POLIDO COM CABECA 10 X 11 (1 X 17)</t>
  </si>
  <si>
    <t>PREGO DE ACO POLIDO COM CABECA 12 X 12</t>
  </si>
  <si>
    <t>PREGO DE ACO POLIDO COM CABECA 14 X 18 (1 1/2 X 14)</t>
  </si>
  <si>
    <t>PREGO DE ACO POLIDO COM CABECA 15 X 15 (1 1/4 X 13)</t>
  </si>
  <si>
    <t>PREGO DE ACO POLIDO COM CABECA 15 X 18 (1 1/2 X 13)</t>
  </si>
  <si>
    <t>PREGO DE ACO POLIDO COM CABECA 16 X 24 (2 1/4 X 12)</t>
  </si>
  <si>
    <t>PREGO DE ACO POLIDO COM CABECA 16 X 27 (2 1/2 X 12)</t>
  </si>
  <si>
    <t>PREGO DE ACO POLIDO COM CABECA 17 X 21 (2 X 11)</t>
  </si>
  <si>
    <t>PREGO DE ACO POLIDO COM CABECA 17 X 24 (2 1/4 X 11)</t>
  </si>
  <si>
    <t>PREGO DE ACO POLIDO COM CABECA 17 X 27 (2 1/2 X 11)</t>
  </si>
  <si>
    <t>PREGO DE ACO POLIDO COM CABECA 17 X 30 (2 3/4 X 11)</t>
  </si>
  <si>
    <t>PREGO DE ACO POLIDO COM CABECA 18 X 24 (2 1/4 X 10)</t>
  </si>
  <si>
    <t>PREGO DE ACO POLIDO COM CABECA 18 X 27 (2 1/2 X 10)</t>
  </si>
  <si>
    <t>PREGO DE ACO POLIDO COM CABECA 18 X 30 (2 3/4 X 10)</t>
  </si>
  <si>
    <t>PREGO DE ACO POLIDO COM CABECA 19  X 36 (3 1/4  X  9)</t>
  </si>
  <si>
    <t>PREGO DE ACO POLIDO COM CABECA 19 X 33 (3 X 9)</t>
  </si>
  <si>
    <t>PREGO DE ACO POLIDO COM CABECA 22 X 48 (4 1/4 X 5)</t>
  </si>
  <si>
    <t>PREGO DE ACO POLIDO SEM CABECA 15 X 15 (1 1/4 X 13)</t>
  </si>
  <si>
    <t>PRESSAO DE PERNAS TRIPLO, EM TUBO DE ACO CARBONO, PINTURA NO PROCESSO ELETROSTATICO - EQUIPAMENTO DE GINASTICA PARA ACADEMIA AO AR LIVRE / ACADEMIA DA TERCEIRA IDADE - ATI</t>
  </si>
  <si>
    <t>PRIMER DE POLIURETANO</t>
  </si>
  <si>
    <t>PRIMER EPOXI / EPOXIDICO</t>
  </si>
  <si>
    <t>PRIMER PARA MANTA ASFALTICA A BASE DE ASFALTO MODIFICADO DILUIDO EM SOLVENTE, APLICACAO A FRIO</t>
  </si>
  <si>
    <t>PROJETOR DE ARGAMASSA, CAPACIDADE DE PROJECAO 1,5 M3/H, ALCANCE DA PROJECAO 30 ATE 60 M, MOTOR ELETRICO TRIFASICO</t>
  </si>
  <si>
    <t>PROJETOR DE ARGAMASSA, CAPACIDADE DE PROJECAO 2,0 M3/H, ALCANCE DA PROJECAO ATE 50 M, MOTOR ELETRICO TRIFASICO</t>
  </si>
  <si>
    <t>PROJETOR PNEUMATICO DE ARGAMASSA PARA CHAPISCO E REBOCO COM RECIPIENTE ACOPLADO, TIPO CANEQUNHA, COM VOLUME DE 1,50 L, SEM COMPRESSOR</t>
  </si>
  <si>
    <t>PROJETOR RETANGULAR FECHADO PARA LAMPADA VAPOR DE MERCURIO/SODIO 250 W A 500 W, CABECEIRAS EM ALUMINIO FUNDIDO, CORPO EM ALUMINIO ANODIZADO, PARA LAMPADA E40 FECHAMENTO EM VIDRO TEMPERADO.</t>
  </si>
  <si>
    <t>PROLONGADOR/EXTENSOR PARA ROLO DE PINTURA 3 M</t>
  </si>
  <si>
    <t>PROLONGAMENTO / PROLONGADOR PARA CAIXA SIFONADA, PVC, 100 MM X 200 MM (NBR 5688)</t>
  </si>
  <si>
    <t>PROLONGAMENTO / PROLONGADOR PARA CAIXA SIFONADA, PVC, 150 MM X 150 MM (NBR 5688)</t>
  </si>
  <si>
    <t>PROLONGAMENTO / PROLONGADOR PARA CAIXA SIFONADA, PVC, 150 MM X 200 MM (NBR 5688)</t>
  </si>
  <si>
    <t>PROTETOR AUDITIVO TIPO CONCHA COM ABAFADOR DE RUIDOS, ATENUACAO ACIMA DE 22 DB</t>
  </si>
  <si>
    <t>PROTETOR AUDITIVO TIPO PLUG DE INSERCAO COM CORDAO, ATENUACAO SUPERIOR A 15 DB</t>
  </si>
  <si>
    <t>PROTETOR SOLAR FPS 30, EMBALAGEM 2 LITROS</t>
  </si>
  <si>
    <t>PROTETOR/PONTEIRA PLASTICA PARA PONTA DE VERGALHAO DE ATE 1", TIPO PROTETOR DE ESPERA</t>
  </si>
  <si>
    <t>PRUMO DE CENTRO EM ACO *400* G</t>
  </si>
  <si>
    <t>PRUMO DE PAREDE EM ACO 700 A 750 G</t>
  </si>
  <si>
    <t>PULSADOR CAMPAINHA 10A, 250V (APENAS MODULO)</t>
  </si>
  <si>
    <t>PULSADOR CAMPAINHA 10A, 250V, CONJUNTO MONTADO PARA EMBUTIR 4" X 2" (PLACA + SUPORTE + MODULO)</t>
  </si>
  <si>
    <t>PULSADOR MINUTERIA 10A, 250V (APENAS MODULO)</t>
  </si>
  <si>
    <t>PULSADOR MINUTERIA 10A, 250V, CONJUNTO MONTADO PARA EMBUTIR 4" X 2" (PLACA + SUPORTE + MODULO)</t>
  </si>
  <si>
    <t>PUXADOR DE EMBUTIR TIPO CONCHA, COM FURO PARA CHAVE, EM LATAO CROMADO,  COMPRIMENTO DE APROX *100* MM E LARGURA DE APROX *40* MM</t>
  </si>
  <si>
    <t>PUXADOR TIPO ALCA, EM ZAMAC CROMADO, COM COMPRIMENTO DE APROX 150 MM, COM ROSETA PARA PORTAS DE MADEIRAS, INCLUINDO PARAFUSOS</t>
  </si>
  <si>
    <t>PUXADOR TIPO ALCA, EM ZAMAC CROMADO, COM ROSETAS, COMPRIMENTO DE APROX *100* MM, PARA PORTAS E JANELAS DE MADEIRA, INCLUINDO PARAFUSOS</t>
  </si>
  <si>
    <t>PUXADOR TUBULAR RETO DUPLO, EM ALUMINIO CROMADO, COMPRIMENTO DE APROX 400 MM E DIAMETRO DE 25 MM (1")</t>
  </si>
  <si>
    <t>PUXADOR TUBULAR RETO SIMPLES, EM ALUMINIO CROMADO, COM COMPRIMENTO DE APROX 400 MM E DIAMETRO DE 25 MM</t>
  </si>
  <si>
    <t>QUADRO DE DISTRIBUICAO COM BARRAMENTO TRIFASICO, DE EMBUTIR, EM CHAPA DE ACO GALVANIZADO, PARA 12 DISJUNTORES DIN, 100 A</t>
  </si>
  <si>
    <t>QUADRO DE DISTRIBUICAO COM BARRAMENTO TRIFASICO, DE EMBUTIR, EM CHAPA DE ACO GALVANIZADO, PARA 18 DISJUNTORES DIN, 100 A, INCLUINDO BARRAMENTO</t>
  </si>
  <si>
    <t>QUADRO DE DISTRIBUICAO COM BARRAMENTO TRIFASICO, DE EMBUTIR, EM CHAPA DE ACO GALVANIZADO, PARA 24 DISJUNTORES DIN, 100 A</t>
  </si>
  <si>
    <t>QUADRO DE DISTRIBUICAO COM BARRAMENTO TRIFASICO, DE EMBUTIR, EM CHAPA DE ACO GALVANIZADO, PARA 28 DISJUNTORES DIN, 100 A</t>
  </si>
  <si>
    <t>QUADRO DE DISTRIBUICAO COM BARRAMENTO TRIFASICO, DE EMBUTIR, EM CHAPA DE ACO GALVANIZADO, PARA 30 DISJUNTORES DIN, 150 A</t>
  </si>
  <si>
    <t>QUADRO DE DISTRIBUICAO COM BARRAMENTO TRIFASICO, DE EMBUTIR, EM CHAPA DE ACO GALVANIZADO, PARA 30 DISJUNTORES DIN, 225 A</t>
  </si>
  <si>
    <t>QUADRO DE DISTRIBUICAO COM BARRAMENTO TRIFASICO, DE EMBUTIR, EM CHAPA DE ACO GALVANIZADO, PARA 36 DISJUNTORES DIN, 100 A</t>
  </si>
  <si>
    <t>QUADRO DE DISTRIBUICAO COM BARRAMENTO TRIFASICO, DE EMBUTIR, EM CHAPA DE ACO GALVANIZADO, PARA 40 DISJUNTORES DIN, 100 A</t>
  </si>
  <si>
    <t>QUADRO DE DISTRIBUICAO COM BARRAMENTO TRIFASICO, DE EMBUTIR, EM CHAPA DE ACO GALVANIZADO, PARA 48 DISJUNTORES DIN, 100 A</t>
  </si>
  <si>
    <t>QUADRO DE DISTRIBUICAO COM BARRAMENTO TRIFASICO, DE SOBREPOR, EM CHAPA DE ACO GALVANIZADO, PARA *42* DISJUNTORES DIN, 100 A</t>
  </si>
  <si>
    <t>QUADRO DE DISTRIBUICAO COM BARRAMENTO TRIFASICO, DE SOBREPOR, EM CHAPA DE ACO GALVANIZADO, PARA 12 DISJUNTORES DIN, 100 A</t>
  </si>
  <si>
    <t>QUADRO DE DISTRIBUICAO COM BARRAMENTO TRIFASICO, DE SOBREPOR, EM CHAPA DE ACO GALVANIZADO, PARA 18 DISJUNTORES DIN, 100 A</t>
  </si>
  <si>
    <t>QUADRO DE DISTRIBUICAO COM BARRAMENTO TRIFASICO, DE SOBREPOR, EM CHAPA DE ACO GALVANIZADO, PARA 28 DISJUNTORES DIN, 100 A</t>
  </si>
  <si>
    <t>QUADRO DE DISTRIBUICAO COM BARRAMENTO TRIFASICO, DE SOBREPOR, EM CHAPA DE ACO GALVANIZADO, PARA 30 DISJUNTORES DIN, 100 A</t>
  </si>
  <si>
    <t>QUADRO DE DISTRIBUICAO COM BARRAMENTO TRIFASICO, DE SOBREPOR, EM CHAPA DE ACO GALVANIZADO, PARA 36 DISJUNTORES DIN, 100 A</t>
  </si>
  <si>
    <t>QUADRO DE DISTRIBUICAO COM BARRAMENTO TRIFASICO, DE SOBREPOR, EM CHAPA DE ACO GALVANIZADO, PARA 48 DISJUNTORES DIN, 100 A</t>
  </si>
  <si>
    <t>QUADRO DE DISTRIBUICAO, EM PVC, DE EMBUTIR, COM BARRAMENTO TERRA / NEUTRO, PARA 12 DISJUNTORES NEMA OU 16 DISJUNTORES DIN</t>
  </si>
  <si>
    <t>QUADRO DE DISTRIBUICAO, EM PVC, DE EMBUTIR, COM BARRAMENTO TERRA / NEUTRO, PARA 18 DISJUNTORES NEMA OU 24 DISJUNTORES DIN</t>
  </si>
  <si>
    <t>QUADRO DE DISTRIBUICAO, EM PVC, DE EMBUTIR, COM BARRAMENTO TERRA / NEUTRO, PARA 27 DISJUNTORES NEMA OU 36 DISJUNTORES DIN</t>
  </si>
  <si>
    <t>QUADRO DE DISTRIBUICAO, EM PVC, DE EMBUTIR, COM BARRAMENTO TERRA / NEUTRO, PARA 48 DISJUNTORES DIN</t>
  </si>
  <si>
    <t>QUADRO DE DISTRIBUICAO, EM PVC, DE EMBUTIR, COM BARRAMENTO TERRA / NEUTRO, PARA 6 DISJUNTORES NEMA OU 8 DISJUNTORES DIN</t>
  </si>
  <si>
    <t>QUADRO DE DISTRIBUICAO, SEM BARRAMENTO, EM PVC, DE EMBUTIR, PARA 12 DISJUNTORES NEMA OU 16 DISJUNTORES DIN</t>
  </si>
  <si>
    <t>QUADRO DE DISTRIBUICAO, SEM BARRAMENTO, EM PVC, DE EMBUTIR, PARA 18 DISJUNTORES NEMA OU 24 DISJUNTORES DIN</t>
  </si>
  <si>
    <t>QUADRO DE DISTRIBUICAO, SEM BARRAMENTO, EM PVC, DE EMBUTIR, PARA 27 DISJUNTORES NEMA OU 36 DISJUNTORES DIN</t>
  </si>
  <si>
    <t>QUADRO DE DISTRIBUICAO, SEM BARRAMENTO, EM PVC, DE EMBUTIR, PARA 3 DISJUNTORES NEMA OU 4 DISJUNTORES DIN</t>
  </si>
  <si>
    <t>QUADRO DE DISTRIBUICAO, SEM BARRAMENTO, EM PVC, DE EMBUTIR, PARA 6 DISJUNTORES NEMA OU 8 DISJUNTORES DIN</t>
  </si>
  <si>
    <t>QUADRO DE DISTRIBUICAO, SEM BARRAMENTO, EM PVC, DE SOBREPOR,  PARA 3 DISJUNTORES NEMA OU 4 DISJUNTORES DIN</t>
  </si>
  <si>
    <t>QUADRO DE DISTRIBUICAO, SEM BARRAMENTO, EM PVC, DE SOBREPOR, PARA 12 DISJUNTORES NEMA OU 16 DISJUNTORES DIN</t>
  </si>
  <si>
    <t>QUADRO DE DISTRIBUICAO, SEM BARRAMENTO, EM PVC, DE SOBREPOR, PARA 18 DISJUNTORES NEMA OU 24 DISJUNTORES DIN</t>
  </si>
  <si>
    <t>QUADRO DE DISTRIBUICAO, SEM BARRAMENTO, EM PVC, DE SOBREPOR, PARA 27 DISJUNTORES NEMA OU 36 DISJUNTORES DIN</t>
  </si>
  <si>
    <t>QUADRO DE DISTRIBUICAO, SEM BARRAMENTO, EM PVC, DE SOBREPOR, PARA 6 DISJUNTORES NEMA OU 8 DISJUNTORES DIN</t>
  </si>
  <si>
    <t>RACK DE PISO PARA SERVIDOR, ABERTO, EM COLUNA, 44U X *570* MM</t>
  </si>
  <si>
    <t>RACK DE PISO PARA SERVIDOR, FECHADO, 44U, COM PORTA, 44U X *570* MM</t>
  </si>
  <si>
    <t>RALO FOFO COM REQUADRO, QUADRADO 150 X 150 MM</t>
  </si>
  <si>
    <t>RALO FOFO COM REQUADRO, QUADRADO 200 X 200 MM</t>
  </si>
  <si>
    <t>RALO FOFO COM REQUADRO, QUADRADO 250 X 250 MM</t>
  </si>
  <si>
    <t>RALO FOFO COM REQUADRO, QUADRADO 300 X 300 MM</t>
  </si>
  <si>
    <t>RALO FOFO COM REQUADRO, QUADRADO 400 X 400 MM</t>
  </si>
  <si>
    <t>RALO FOFO SEMIESFERICO, 100 MM, PARA LAJES/ CALHAS</t>
  </si>
  <si>
    <t>RALO FOFO SEMIESFERICO, 150 MM, PARA LAJES/ CALHAS</t>
  </si>
  <si>
    <t>RALO FOFO SEMIESFERICO, 200 MM, PARA LAJES/ CALHAS</t>
  </si>
  <si>
    <t>RALO FOFO SEMIESFERICO, 75 MM, PARA LAJES/ CALHAS</t>
  </si>
  <si>
    <t>RALO SECO / RALO DE PASSAGEM EM PVC, QUADRADO, 100 X 100 X 53 MM, SAIDA 40 MM, COM GRELHA BRANCA</t>
  </si>
  <si>
    <t>RALO SECO CONICO, PVC, 100 X 40 MM,  COM GRELHA REDONDA BRANCA</t>
  </si>
  <si>
    <t>RALO SECO CONICO, PVC, 100 X 40 MM, COM GRELHA QUADRADA BRANCA</t>
  </si>
  <si>
    <t>RALO SIFONADO CILINDRICO, PVC, 100 X 40 MM,  COM GRELHA REDONDA BRANCA</t>
  </si>
  <si>
    <t>RALO SIFONADO QUADRADO, PVC, 100 X 53 MM, SAIDA 40 MM, COM GRELHA QUADRADA BRANCA</t>
  </si>
  <si>
    <t>RALO SIFONADO REDONDO CONICO, PVC, 100 X 40 MM, COM GRELHA REDONDA BRANCA</t>
  </si>
  <si>
    <t>RASTELEIRO (MENSALISTA)</t>
  </si>
  <si>
    <t>RASTELEIRO HORISTA</t>
  </si>
  <si>
    <t>REATOR ELETRONICO BIVOLT PARA 1 LAMPADA FLUORESCENTE DE 18/20 W</t>
  </si>
  <si>
    <t>REATOR ELETRONICO BIVOLT PARA 1 LAMPADA FLUORESCENTE DE 36/40 W</t>
  </si>
  <si>
    <t>REATOR ELETRONICO BIVOLT PARA 2 LAMPADAS FLUORESCENTES DE 14 W</t>
  </si>
  <si>
    <t>REATOR ELETRONICO BIVOLT PARA 2 LAMPADAS FLUORESCENTES DE 18/20 W</t>
  </si>
  <si>
    <t>REATOR ELETRONICO BIVOLT PARA 2 LAMPADAS FLUORESCENTES DE 36/40 W</t>
  </si>
  <si>
    <t>REATOR INTERNO/INTEGRADO PARA LAMPADA VAPOR METALICO 400 W, ALTO FATOR DE POTENCIA</t>
  </si>
  <si>
    <t>REATOR P/ LAMPADA VAPOR DE SODIO 250W USO EXT</t>
  </si>
  <si>
    <t>REATOR P/ 1 LAMPADA VAPOR DE MERCURIO 125W USO EXT</t>
  </si>
  <si>
    <t>REATOR P/ 1 LAMPADA VAPOR DE MERCURIO 250W USO EXT</t>
  </si>
  <si>
    <t>REATOR P/ 1 LAMPADA VAPOR DE MERCURIO 400W USO EXT</t>
  </si>
  <si>
    <t>REBITE DE ALUMINIO VAZADO DE REPUXO, 3,2 X 8 MM (1KG = 1025 UNIDADES)</t>
  </si>
  <si>
    <t>REBOLO ABRASIVO RETO DE USO GERAL GRAO 36, DE 6 X 1 " ( DIAMETRO X ALTURA)</t>
  </si>
  <si>
    <t>REBOLO ABRASIVO RETO DE USO GERAL GRAO 36, DE 6 X 3/4 " (DIAMETRO X ALTURA)</t>
  </si>
  <si>
    <t>RECICLADORA DE ASFALTO A FRIO SOBRE RODAS, LARG. FRESAGEM 2,00 M, POT. 315 KW/422 HP</t>
  </si>
  <si>
    <t>REDUCAO EXCENTRICA PVC, DN 100 X 50 MM, PARA ESGOTO PREDIAL</t>
  </si>
  <si>
    <t>REDUCAO EXCENTRICA PVC, DN 100 X 75 MM, PARA ESGOTO PREDIAL</t>
  </si>
  <si>
    <t>REDUCAO EXCENTRICA PVC, DN 75 X 50 MM, PARA ESGOTO PREDIAL</t>
  </si>
  <si>
    <t>REDUCAO EXCENTRICA PVC, SERIE R, DN 100 X 75 MM, PARA ESGOTO PREDIAL</t>
  </si>
  <si>
    <t>REDUCAO EXCENTRICA PVC, SERIE R, DN 150 X 100 MM, PARA ESGOTO PREDIAL</t>
  </si>
  <si>
    <t>REDUCAO EXCENTRICA PVC, SERIE R, DN 75 X 50 MM, PARA ESGOTO PREDIAL</t>
  </si>
  <si>
    <t>REDUCAO FIXA TIPO STORZ, ENGATE RAPIDO 2.1/2" X 1.1/2", EM LATAO, PARA INSTALACAO PREDIAL COMBATE A INCENDIO PREDIAL</t>
  </si>
  <si>
    <t>REDUCAO PVC PBA, JE, PB, DN 100 X 50 / DE 110 X 60 MM, PARA REDE DE AGUA</t>
  </si>
  <si>
    <t>REDUCAO PVC PBA, JE, PB, DN 100 X 75 / DE 110 X 85 MM, PARA REDE DE AGUA</t>
  </si>
  <si>
    <t>REDUCAO PVC PBA, JE, PB, DN 75 X 50 / DE 85 X 60 MM, PARA REDE DE AGUA</t>
  </si>
  <si>
    <t>REFLETOR REDONDO EM ALUMINIO ANODIZADO PARA LAMPADA VAPOR DE MERCURIO/SODIO, CORPO EM ALUMINIO COM PINTURA EPOXI, PARA LAMPADA E-27 DE 300 W, COM SUPORTE REDONDO E ALCA REGULAVEL PARA FIXACAO.</t>
  </si>
  <si>
    <t>REGISTRO DE ESFERA DE PASSEIO, PVC PARA POLIETILENO, 20 MM</t>
  </si>
  <si>
    <t>REGISTRO DE ESFERA PVC, COM BORBOLETA, COM ROSCA EXTERNA, DE 1/2"</t>
  </si>
  <si>
    <t>REGISTRO DE ESFERA PVC, COM BORBOLETA, COM ROSCA EXTERNA, DE 3/4"</t>
  </si>
  <si>
    <t>REGISTRO DE ESFERA PVC, COM CABECA QUADRADA, COM ROSCA EXTERNA, 1/2"</t>
  </si>
  <si>
    <t>REGISTRO DE ESFERA PVC, COM CABECA QUADRADA, COM ROSCA EXTERNA, 3/4"</t>
  </si>
  <si>
    <t>REGISTRO DE ESFERA, PVC, COM VOLANTE, VS, ROSCAVEL, DN 1 1/2", COM CORPO DIVIDIDO</t>
  </si>
  <si>
    <t>REGISTRO DE ESFERA, PVC, COM VOLANTE, VS, ROSCAVEL, DN 1 1/4", COM CORPO DIVIDIDO</t>
  </si>
  <si>
    <t>REGISTRO DE ESFERA, PVC, COM VOLANTE, VS, ROSCAVEL, DN 1/2", COM CORPO DIVIDIDO</t>
  </si>
  <si>
    <t>REGISTRO DE ESFERA, PVC, COM VOLANTE, VS, ROSCAVEL, DN 1", COM CORPO DIVIDIDO</t>
  </si>
  <si>
    <t>REGISTRO DE ESFERA, PVC, COM VOLANTE, VS, ROSCAVEL, DN 2", COM CORPO DIVIDIDO</t>
  </si>
  <si>
    <t>REGISTRO DE ESFERA, PVC, COM VOLANTE, VS, ROSCAVEL, DN 3/4", COM CORPO DIVIDIDO</t>
  </si>
  <si>
    <t>REGISTRO DE ESFERA, PVC, COM VOLANTE, VS, SOLDAVEL, DN 20 MM, COM CORPO DIVIDIDO</t>
  </si>
  <si>
    <t>REGISTRO DE ESFERA, PVC, COM VOLANTE, VS, SOLDAVEL, DN 25 MM, COM CORPO DIVIDIDO</t>
  </si>
  <si>
    <t>REGISTRO DE ESFERA, PVC, COM VOLANTE, VS, SOLDAVEL, DN 32 MM, COM CORPO DIVIDIDO</t>
  </si>
  <si>
    <t>REGISTRO DE ESFERA, PVC, COM VOLANTE, VS, SOLDAVEL, DN 40 MM, COM CORPO DIVIDIDO</t>
  </si>
  <si>
    <t>REGISTRO DE ESFERA, PVC, COM VOLANTE, VS, SOLDAVEL, DN 50 MM, COM CORPO DIVIDIDO</t>
  </si>
  <si>
    <t>REGISTRO DE ESFERA, PVC, COM VOLANTE, VS, SOLDAVEL, DN 60 MM, COM CORPO DIVIDIDO</t>
  </si>
  <si>
    <t>REGISTRO DE PRESSAO PVC, ROSCAVEL, VOLANTE SIMPLES, DE 1/2"</t>
  </si>
  <si>
    <t>REGISTRO DE PRESSAO PVC, ROSCAVEL, VOLANTE SIMPLES, DE 3/4"</t>
  </si>
  <si>
    <t>REGISTRO DE PRESSAO PVC, SOLDAVEL, VOLANTE SIMPLES, DE 20 MM</t>
  </si>
  <si>
    <t>REGISTRO DE PRESSAO PVC, SOLDAVEL, VOLANTE SIMPLES, DE 25 MM</t>
  </si>
  <si>
    <t>REGISTRO GAVETA BRUTO EM LATAO FORJADO, BITOLA 1 " (REF 1509)</t>
  </si>
  <si>
    <t>REGISTRO GAVETA BRUTO EM LATAO FORJADO, BITOLA 1 1/2 " (REF 1509)</t>
  </si>
  <si>
    <t>REGISTRO GAVETA BRUTO EM LATAO FORJADO, BITOLA 1 1/4 " (REF 1509)</t>
  </si>
  <si>
    <t>REGISTRO GAVETA BRUTO EM LATAO FORJADO, BITOLA 1/2 " (REF 1509)</t>
  </si>
  <si>
    <t>REGISTRO GAVETA BRUTO EM LATAO FORJADO, BITOLA 2 " (REF 1509)</t>
  </si>
  <si>
    <t>REGISTRO GAVETA BRUTO EM LATAO FORJADO, BITOLA 2 1/2 " (REF 1509)</t>
  </si>
  <si>
    <t>REGISTRO GAVETA BRUTO EM LATAO FORJADO, BITOLA 3 " (REF 1509)</t>
  </si>
  <si>
    <t>REGISTRO GAVETA BRUTO EM LATAO FORJADO, BITOLA 3/4 " (REF 1509)</t>
  </si>
  <si>
    <t>REGISTRO GAVETA BRUTO EM LATAO FORJADO, BITOLA 4 " (REF 1509)</t>
  </si>
  <si>
    <t>REGISTRO GAVETA COM ACABAMENTO E CANOPLA CROMADOS, SIMPLES, BITOLA 1 " (REF 1509)</t>
  </si>
  <si>
    <t>REGISTRO GAVETA COM ACABAMENTO E CANOPLA CROMADOS, SIMPLES, BITOLA 1 1/2 " (REF 1509)</t>
  </si>
  <si>
    <t>REGISTRO GAVETA COM ACABAMENTO E CANOPLA CROMADOS, SIMPLES, BITOLA 1 1/4 " (REF 1509)</t>
  </si>
  <si>
    <t>REGISTRO GAVETA COM ACABAMENTO E CANOPLA CROMADOS, SIMPLES, BITOLA 1/2 " (REF 1509)</t>
  </si>
  <si>
    <t>REGISTRO GAVETA COM ACABAMENTO E CANOPLA CROMADOS, SIMPLES, BITOLA 3/4 " (REF 1509)</t>
  </si>
  <si>
    <t>REGISTRO OU REGULADOR DE GAS COZINHA, VAZAO DE 2 KG/H, 2,8 KPA</t>
  </si>
  <si>
    <t>REGISTRO OU VALVULA GLOBO ANGULAR EM LATAO, PARA HIDRANTES EM INSTALACAO PREDIAL DE INCENDIO, 45 GRAUS, DIAMETRO DE 2 1/2", COM VOLANTE, CLASSE DE PRESSAO DE ATE 200 PSI</t>
  </si>
  <si>
    <t>REGISTRO PRESSAO BRUTO EM LATAO FORJADO, BITOLA 1/2 " (REF 1400)</t>
  </si>
  <si>
    <t>REGISTRO PRESSAO BRUTO EM LATAO FORJADO, BITOLA 3/4 " (REF 1400)</t>
  </si>
  <si>
    <t>REGISTRO PRESSAO COM ACABAMENTO E CANOPLA CROMADA, SIMPLES, BITOLA 1/2 " (REF 1416)</t>
  </si>
  <si>
    <t>REGISTRO PRESSAO COM ACABAMENTO E CANOPLA CROMADA, SIMPLES, BITOLA 3/4 " (REF 1416)</t>
  </si>
  <si>
    <t>REGUA DE ALUMINIO PARA PEDREIRO 2 X 1 "</t>
  </si>
  <si>
    <t>REGUA VIBRADORA DUPLA PARA CONCRETO A GASOLINA 5,5 HP, PESO DE 60 KG, COMPRIMENTO 4 M</t>
  </si>
  <si>
    <t>REGUA VIBRATORIA DE CONCRETO TRELICADA, EQUIPADA COM MOTOR A GASOLINA DE 9 HP</t>
  </si>
  <si>
    <t>REJUNTE CIMENTICIO, QUALQUER COR</t>
  </si>
  <si>
    <t>REJUNTE EPOXI, QUALQUER COR</t>
  </si>
  <si>
    <t>RELE FOTOELETRICO INTERNO E EXTERNO BIVOLT 1000 W, DE CONECTOR, SEM BASE</t>
  </si>
  <si>
    <t>RELE TERMICO BIMETAL PARA USO EM MOTORES TRIFASICOS, TENSAO 380 V, POTENCIA ATE 15 CV, CORRENTE NOMINAL MAXIMA 22 A</t>
  </si>
  <si>
    <t>RESINA ACRILICA PREMIUM BASE AGUA - COR BRANCA</t>
  </si>
  <si>
    <t>RESPIRADOR DESCARTAVEL SEM VALVULA DE EXALACAO, PFF 1</t>
  </si>
  <si>
    <t>RETARDO PARA CORDEL DETONANTE</t>
  </si>
  <si>
    <t>RETROESCAVADEIRA SOBRE RODAS COM CARREGADEIRA, TRACAO 4 X 2, POTENCIA LIQUIDA 79 HP, PESO OPERACIONAL MINIMO DE 6570 KG, CAPACIDADE DA CARREGADEIRA DE 1,00 M3 E DA  RETROESCAVADEIRA MINIMA DE 0,20 M3, PROFUNDIDADE DE ESCAVACAO MAXIMA DE 4,37 M</t>
  </si>
  <si>
    <t>RETROESCAVADEIRA SOBRE RODAS COM CARREGADEIRA, TRACAO 4 X 4, POTENCIA LIQUIDA 72 HP, PESO OPERACIONAL MINIMO DE 7140 KG, CAPACIDADE MINIMA DA CARREGADEIRA DE 0,79 M3 E DA RETROESCAVADEIRA MINIMA DE 0,18 M3, PROFUNDIDADE DE ESCAVACAO MAXIMA DE 4,50 M</t>
  </si>
  <si>
    <t>RETROESCAVADEIRA SOBRE RODAS COM CARREGADEIRA, TRACAO 4 X 4, POTENCIA LIQUIDA 88 HP, PESO OPERACIONAL MINIMO DE 6674 KG, CAPACIDADE DA CARREGADEIRA DE 1,00 M3 E DA  RETROESCAVADEIRA MINIMA DE 0,26 M3, PROFUNDIDADE DE ESCAVACAO MAXIMA DE 4,37 M</t>
  </si>
  <si>
    <t>REVESTIMENTO DE PAREDE EM GRANILITE, MARMORITE OU GRANITINA - ESP = 5 MM (INCLUSO EXECUCAO)</t>
  </si>
  <si>
    <t>REVESTIMENTO DE PAREDE EM GRANILITE, MARMORITE OU GRANITINA COLORIDO - ESP = 5 MM (INCLUSO EXECUCAO)</t>
  </si>
  <si>
    <t>REVESTIMENTO EM CERAMICA ESMALTADA COMERCIAL, PEI MENOR OU IGUAL A 3, FORMATO MENOR OU IGUAL A 2025 CM2</t>
  </si>
  <si>
    <t>REVESTIMENTO EM CERAMICA ESMALTADA EXTRA, PEI MAIOR OU IGUAL 4, FORMATO MAIOR A 2025 CM2</t>
  </si>
  <si>
    <t>REVESTIMENTO EM CERAMICA ESMALTADA EXTRA, PEI MENOR OU IGUAL A 3, FORMATO MENOR OU IGUAL A 2025 CM2</t>
  </si>
  <si>
    <t>REVESTIMENTO EPOXI DE ALTA RESISTENCIA QUIMICA, ISENTO DE SOLVENTES, BICOMPONENTE</t>
  </si>
  <si>
    <t>REVESTIMENTO PARA ESCADA EM GRANILITE, MARMORITE OU GRANITINA ESP = 8 MM (INCLUSO EXECUCAO)</t>
  </si>
  <si>
    <t>RIPA  APARELHADA *1,5 X 5* CM, EM MACARANDUBA, ANGELIM OU EQUIVALENTE DA REGIAO</t>
  </si>
  <si>
    <t>RIPA NAO APARELHADA  *1 X 3* CM, EM MACARANDUBA, ANGELIM OU EQUIVALENTE DA REGIAO - BRUTA</t>
  </si>
  <si>
    <t>RIPA NAO APARELHADA,  *1,5 X 5* CM, EM MACARANDUBA, ANGELIM OU EQUIVALENTE DA REGIAO -  BRUTA</t>
  </si>
  <si>
    <t>RODAFORRO EM PVC, PARA FORRO DE PVC, COMPRIMENTO 6 M</t>
  </si>
  <si>
    <t>RODAPE ARDOSIA, CINZA, 10 CM, E= *1CM</t>
  </si>
  <si>
    <t>RODAPE DE BORRACHA LISO, H = 70 MM, E = *2* MM, PARA ARGAMASSA, PRETO</t>
  </si>
  <si>
    <t>RODAPE DE MADEIRA MACICA CUMARU/IPE CHAMPANHE OU EQUIVALENTE DA REGIAO, *1,5 X 7 CM</t>
  </si>
  <si>
    <t>RODAPE EM MARMORE, POLIDO, BRANCO COMUM, L= *7* CM, E=  *2* CM, CORTE RETO</t>
  </si>
  <si>
    <t>RODAPE EM POLIESTIRENO, BRANCO, H = *5* CM, E = *1,5* CM</t>
  </si>
  <si>
    <t>RODAPE OU RODABANCADA EM GRANITO, POLIDO, TIPO ANDORINHA/ QUARTZ/ CASTELO/ CORUMBA OU OUTROS EQUIVALENTES DA REGIAO, H= 10 CM, E=  *2,0* CM</t>
  </si>
  <si>
    <t>RODAPE PLANO PARA PISO VINILICO, H = 5 CM</t>
  </si>
  <si>
    <t>RODAPE PRE-MOLDADO DE GRANILITE, MARMORITE OU GRANITINA L = 10 CM</t>
  </si>
  <si>
    <t>RODIZIO TIPO NAPOLEAO PARA JANELAS DE CORRER, EM ZAMAC, COMPRIMENTO DE APROX 60 CM, COM ROLAMENTO EM ACO</t>
  </si>
  <si>
    <t>RODO PARA CHAO 40 CM COM CABO</t>
  </si>
  <si>
    <t>ROLDANA CONCAVA DUPLA, 4 RODAS, EM ZAMAC COM CHAPA DE LATAO, ROLAMENTOS EM ACO, PARA PORTAS E JANELAS DE CORRER</t>
  </si>
  <si>
    <t>ROLDANA CONCAVA DUPLA, 4 RODAS, PARA PORTA DE CORRER, EM ZAMAC COM CHAPA DE ACO,  ROLAMENTO INTERNO BLINDADO DE ACO REVESTIDO EM NYLON</t>
  </si>
  <si>
    <t>ROLDANA PLASTICA COM PREGO, TAMANHO 30 X 30 MM, PARA INSTALACAO ELETRICA APARENTE</t>
  </si>
  <si>
    <t>ROLO COMPACTADOR DE PNEUS, ESTATICO, PRESSAO VARIAVEL, POTENCIA 110 HP, PESO SEM/COM LASTRO 10,8/27 T, LARGURA DE ROLAGEM 2,30 M</t>
  </si>
  <si>
    <t>ROLO COMPACTADOR DE PNEUS, ESTATICO, PRESSAO VARIAVEL, POTENCIA 111 HP, PESO SEM/COM LASTRO 9,5/26,0 T, LARGURA DE ROLAGEM 1,90 M</t>
  </si>
  <si>
    <t>ROLO COMPACTADOR PE DE CARNEIRO VIBRATORIO, POTENCIA 125 HP, PESO OPERACIONAL SEM/COM LASTRO 11,95/13,30 T, IMPACTO DINAMICO 38,5/22,5 T, LARGURA DE TRABALHO 2,15 M</t>
  </si>
  <si>
    <t>ROLO COMPACTADOR PE DE CARNEIRO VIBRATORIO, POTENCIA 80 HP, PESO OPERACIONAL SEM/COM LASTRO 7,4/8,8 T, LARGURA DE TRABALHO 1,68 M</t>
  </si>
  <si>
    <t>ROLO COMPACTADOR VIBRATORIO DE UM CILINDRO LISO DE ACO, POTENCIA 125 HP, PESO SEM/COM LASTRO 10,75/12,92 T, IMPACTO DINAMICO 31,5/18,5 T, LARGURA TRABALHO 2,15 M</t>
  </si>
  <si>
    <t>ROLO COMPACTADOR VIBRATORIO DE UM CILINDRO, ACO LISO, POTENCIA 80 HP, PESO OPERACIONAL MAXIMO 8,1 T, IMPACTO DINAMICO 16,15/9,5 T, LARGURA TRABALHO 1,68 M</t>
  </si>
  <si>
    <t>ROLO COMPACTADOR VIBRATORIO PE DE CARNEIRO, COM CONTROLE REMOTO POR RADIO, POTENCIA  12,5 KW, PESO OPERACIONAL DE 1,675 T, LARGURA DE TRABALHO 0,85 M</t>
  </si>
  <si>
    <t>ROLO COMPACTADOR VIBRATORIO REBOCAVEL, CILINDRO DE ACO LISO, POTENCIA DE TRACAO DE 65 CV, PESO DE 4,7 T, IMPACTO DINAMICO TOTAL DE 18,3 T, LARGURA DO ROLO 1,67 M</t>
  </si>
  <si>
    <t>ROLO COMPACTADOR VIBRATORIO TANDEM, ACO LISO, POTENCIA 125 HP, PESO SEM/COM LASTRO 10,20/11,65 T, LARGURA DE TRABALHO 1,73 M</t>
  </si>
  <si>
    <t>ROLO COMPACTADOR VIBRATORIO TANDEM, ACO LISO, POTENCIA 58 CV, PESO SEM/COM LASTRO 6,5/9,4 T, LARGURA DE TRABALHO 1,20 M</t>
  </si>
  <si>
    <t>ROLO DE ESPUMA POLIESTER 23 CM (SEM CABO)</t>
  </si>
  <si>
    <t>ROLO DE LA DE CARNEIRO 23 CM (SEM CABO)</t>
  </si>
  <si>
    <t>ROMPEDOR ELETRICO PESO 26 KG, POTENCIA OPERACIONAL DE 2,5 KW</t>
  </si>
  <si>
    <t>ROSETA QUADRADA, SEM FUROS, EM ACO INOX POLIDO, LARGURA APROXIMADA DE 50 MM, PARA FECHADURA DE PORTA - PARAFUSOS INCLUIDOS</t>
  </si>
  <si>
    <t>ROSETA REDONDA DE SOBREPOR, SEM FUROS, EM ACO INOX POLIDO, DIAMETRO APROXIMADO DE 50 MM, PARA FECHADURA DE PORTA - PARAFUSOS INCLUIDOS</t>
  </si>
  <si>
    <t>ROTACAO DIAGONAL DUPLA, APARELHO TRIPLO, EM TUBO DE ACO CARBONO, PINTURA NO PROCESSO ELETROSTATICO - EQUIPAMENTO DE GINASTICA PARA ACADEMIA AO AR LIVRE / ACADEMIA DA TERCEIRA IDADE - ATI</t>
  </si>
  <si>
    <t>ROTACAO VERTICAL DUPLO, EM TUBO DE ACO CARBONO, PINTURA NO PROCESSO ELETROSTATICO - EQUIPAMENTO DE GINASTICA PARA ACADEMIA AO AR LIVRE / ACADEMIA DA TERCEIRA IDADE - ATI</t>
  </si>
  <si>
    <t>RUFO EXTERNO DE CHAPA DE ACO GALVANIZADA NUM 26, CORTE 25 CM</t>
  </si>
  <si>
    <t>RUFO EXTERNO DE CHAPA DE ACO GALVANIZADA NUM 26, CORTE 28 CM</t>
  </si>
  <si>
    <t>RUFO EXTERNO/INTERNO DE CHAPA DE ACO GALVANIZADA NUM 26, CORTE 33 CM</t>
  </si>
  <si>
    <t>RUFO INTERNO DE CHAPA DE ACO GALVANIZADA NUM 26, CORTE 50 CM</t>
  </si>
  <si>
    <t>RUFO INTERNO/EXTERNO DE CHAPA DE ACO GALVANIZADA NUM 24, CORTE 25 CM</t>
  </si>
  <si>
    <t>RUFO PARA TELHA ESTRUTURAL DE FIBROCIMENTO 1 ABA (SEM AMIANTO)</t>
  </si>
  <si>
    <t>RUFO PARA TELHA ONDULADA DE FIBROCIMENTO, E = 6 MM, ABA *260* MM, COMPRIMENTO 1100 MM (SEM AMIANTO)</t>
  </si>
  <si>
    <t>SABONETEIRA DE PAREDE EM METAL CROMADO</t>
  </si>
  <si>
    <t>SABONETEIRA PLASTICA TIPO DISPENSER PARA SABONETE LIQUIDO COM RESERVATORIO 800 A 1500 ML</t>
  </si>
  <si>
    <t>SACO DE RAFIA PARA ENTULHO, NOVO, LISO (SEM CLICHE), *60 x 90* CM</t>
  </si>
  <si>
    <t>SAIBRO PARA ARGAMASSA (COLETADO NO COMERCIO)</t>
  </si>
  <si>
    <t>SAPATA DE PVC ADITIVADO NERVURADO D = 6"</t>
  </si>
  <si>
    <t>SAPATA DE PVC ADITIVADO NERVURADO D = 8"</t>
  </si>
  <si>
    <t>SAPATILHA EM ACO GALVANIZADO PARA CABOS COM DIAMETRO NOMINAL ATE 5/8"</t>
  </si>
  <si>
    <t>SARRAFO *2,5 X 10* CM EM PINUS, MISTA OU EQUIVALENTE DA REGIAO - BRUTA</t>
  </si>
  <si>
    <t>SARRAFO *2,5 X 5* CM EM PINUS, MISTA OU EQUIVALENTE DA REGIAO - BRUTA</t>
  </si>
  <si>
    <t>SARRAFO *2,5 X 7,5* CM EM PINUS, MISTA OU EQUIVALENTE DA REGIAO - BRUTA</t>
  </si>
  <si>
    <t>SARRAFO APARELHADO *2 X 10* CM, EM MACARANDUBA, ANGELIM OU EQUIVALENTE DA REGIAO</t>
  </si>
  <si>
    <t>SARRAFO NAO APARELHADO *2,5 X 10* CM, EM MACARANDUBA, ANGELIM OU EQUIVALENTE DA REGIAO -  BRUTA</t>
  </si>
  <si>
    <t>SARRAFO NAO APARELHADO *2,5 X 7* CM, EM MACARANDUBA, ANGELIM OU EQUIVALENTE DA REGIAO -  BRUTA</t>
  </si>
  <si>
    <t>SARRAFO NAO APARELHADO 2,5 X 5 CM, EM MACARANDUBA, ANGELIM OU EQUIVALENTE DA REGIAO -  BRUTA</t>
  </si>
  <si>
    <t>SEGURO - HORISTA (COLETADO CAIXA - ENCARGOS COMPLEMENTARES)</t>
  </si>
  <si>
    <t>SEGURO - MENSALISTA (COLETADO CAIXA - ENCARGOS COMPLEMENTARES)</t>
  </si>
  <si>
    <t>SEIXO ROLADO PARA APLICACAO EM CONCRETO (POSTO PEDREIRA/FORNECEDOR, SEM FRETE)</t>
  </si>
  <si>
    <t>SELADOR ACRILICO OPACO PREMIUM INTERIOR/EXTERIOR</t>
  </si>
  <si>
    <t>SELADOR HORIZONTAL PARA FITA DE ACO 1 "</t>
  </si>
  <si>
    <t>SELANTE A BASE DE ALCATRAO E POLIURETANO PARA JUNTAS HORIZONTAIS</t>
  </si>
  <si>
    <t>SELANTE ACRILICO PARA TRATAMENTO / ACABAMENTO SUPERFICIAL DE CONCRETO ESTAMPADO, APARENTE, PEDRAS E OUTROS</t>
  </si>
  <si>
    <t>SELANTE DE BASE ASFALTICA PARA VEDACAO</t>
  </si>
  <si>
    <t>SELANTE ELASTICO MONOCOMPONENTE A BASE DE POLIURETANO (PU) PARA JUNTAS DIVERSAS</t>
  </si>
  <si>
    <t>SELANTE MONOCOMPONENTE A BASE DE SILICONE DE BAIXO MODULO, PARA JUNTAS DE PAVIMENTACAO</t>
  </si>
  <si>
    <t>SELANTE TIPO VEDA CALHA PARA METAL E FIBROCIMENTO</t>
  </si>
  <si>
    <t>SELIM PVC, COM TRAVA, JE, 90 GRAUS, DN 125 X 100 MM OU 150 X 100 MM, PARA REDE COLETORA ESGOTO</t>
  </si>
  <si>
    <t>SEMIRREBOQUE COM DOIS EIXOS EM TANDEM TIPO BASCULANTE COM CACAMBA METALICA 14 M3  (INCLUI MONTAGEM, NAO INCLUI CAVALO MECANICO)</t>
  </si>
  <si>
    <t>SEMIRREBOQUE COM TRES EIXOS EM TANDEM TIPO BASCULANTE COM CACAMBA METALICA 18 M3 (INCLUI MONTAGEM, NAO INCLUI CAVALO MECANICO)</t>
  </si>
  <si>
    <t>SEMIRREBOQUE COM TRES EIXOS, PARA TRANSPORTE DE CARGA SECA, DIMENSOES APROXIMADAS 2,60 X 12,50 X 0,50 M (NAO INCLUI CAVALO MECANICO)</t>
  </si>
  <si>
    <t>SENSOR DE PRESENCA BIVOLT COM FOTOCELULA PARA QUALQUER TIPO DE LAMPADA, POTENCIA MAXIMA *1000* W, USO EXTERNO</t>
  </si>
  <si>
    <t>SENSOR DE PRESENCA BIVOLT DE PAREDE COM FOTOCELULA PARA QUALQUER TIPO DE LAMPADA POTENCIA MAXIMA *1000* W, USO INTERNO</t>
  </si>
  <si>
    <t>SENSOR DE PRESENCA BIVOLT DE PAREDE SEM FOTOCELULA PARA QUALQUER TIPO DE LAMPADA POTENCIA MAXIMA *1000* W, USO INTERNO</t>
  </si>
  <si>
    <t>SENSOR DE PRESENCA BIVOLT DE TETO COM FOTOCELULA PARA QUALQUER TIPO DE LAMPADA POTENCIA MAXIMA *1000* W, USO INTERNO</t>
  </si>
  <si>
    <t>SENSOR DE PRESENCA BIVOLT DE TETO SEM FOTOCELULA PARA QUALQUER TIPO DE LAMPADA POTENCIA MAXIMA *900* W, USO INTERNO</t>
  </si>
  <si>
    <t>SERRA CIRCULAR DE BANCADA COM MOTOR ELETRICO, POTENCIA DE *1600* W, PARA DISCO DE DIAMETRO DE 10" (250 MM)</t>
  </si>
  <si>
    <t>SERRA CIRCULAR DE BANCADA, MODELO PICA-PAU, DIAMETRO DE 350 MM. CARACTERISTICAS DO MOTOR: TRIFASICO, POTENCIA DE 5 HP, FREQUENCIA DE 60 HZ</t>
  </si>
  <si>
    <t>SERRALHEIRO (HORISTA)</t>
  </si>
  <si>
    <t>SERRALHEIRO (MENSALISTA)</t>
  </si>
  <si>
    <t>SERVENTE DE OBRAS</t>
  </si>
  <si>
    <t>SERVENTE DE OBRAS (MENSALISTA)</t>
  </si>
  <si>
    <t>SERVICO DE BOMBEAMENTO DE CONCRETO COM CONSUMO MINIMO DE 40  M3</t>
  </si>
  <si>
    <t>SIFAO / TUBO SINFONADO EXTENSIVEL/SANFONADO, UNIVERSAL/ SIMPLES, ENTRE *50 A 70* CM, DE PLASTICO BRANCO</t>
  </si>
  <si>
    <t>SIFAO EM METAL CROMADO PARA PIA AMERICANA, 1.1/2 X 1.1/2 "</t>
  </si>
  <si>
    <t>SIFAO EM METAL CROMADO PARA PIA AMERICANA, 1.1/2 X 2 "</t>
  </si>
  <si>
    <t>SIFAO EM METAL CROMADO PARA PIA OU LAVATORIO, 1 X 1.1/2 "</t>
  </si>
  <si>
    <t>SIFAO EM METAL CROMADO PARA TANQUE, 1.1/4 X 1.1/2 "</t>
  </si>
  <si>
    <t>SIFAO PLASTICO EXTENSIVEL UNIVERSAL, TIPO COPO</t>
  </si>
  <si>
    <t>SIFAO PLASTICO TIPO COPO PARA PIA AMERICANA 1.1/2 X 1.1/2 "</t>
  </si>
  <si>
    <t>SIFAO PLASTICO TIPO COPO PARA PIA OU LAVATORIO, 1 X 1.1/2 "</t>
  </si>
  <si>
    <t>SIFAO PLASTICO TIPO COPO PARA TANQUE, 1.1/4 X 1.1/2 "</t>
  </si>
  <si>
    <t>SILICA ATIVA PARA ADICAO EM CONCRETO E  ARGAMASSA</t>
  </si>
  <si>
    <t>SILICONE ACETICO USO GERAL INCOLOR 280 G</t>
  </si>
  <si>
    <t>SIMULADOR DE CAMINHADA TRIPLO, EM TUBO DE ACO CARBONO, PINTURA NO PROCESSO ELETROSTATICO - EQUIPAMENTO DE GINASTICA PARA ACADEMIA AO AR LIVRE / ACADEMIA DA TERCEIRA IDADE - ATI</t>
  </si>
  <si>
    <t>SIMULADOR DE CAVALGADA TRIPLO, EM TUBO DE ACO CARBONO, PINTURA NO PROCESSO ELETROSTATICO - EQUIPAMENTO DE GINASTICA PARA ACADEMIA AO AR LIVRE / ACADEMIA DA TERCEIRA IDADE - ATI</t>
  </si>
  <si>
    <t>SIMULADOR DE REMO INDIVIDUAL, EM TUBO DE ACO CARBONO, PINTURA NO PROCESSO ELETROSTATICO - EQUIPAMENTO DE GINASTICA PARA ACADEMIA AO AR LIVRE / ACADEMIA DA TERCEIRA IDADE - ATI</t>
  </si>
  <si>
    <t>SINALIZADOR NOTURNO SIMPLES PARA PARA-RAIOS, SEM RELE FOTOELETRICO</t>
  </si>
  <si>
    <t>SISAL EM FIBRA / ESTOPA SISAL PARA GESSO</t>
  </si>
  <si>
    <t>SOLDA EM BARRA DE ESTANHO-CHUMBO 50/50</t>
  </si>
  <si>
    <t>SOLDA EM VARETA FOSCOPER, D = *2,5* MM  X COMPRIMENTO 500 MM</t>
  </si>
  <si>
    <t>SOLDA ESTANHO/COBRE PARA CONEXOES DE COBRE, FIO 2,5 MM, CARRETEL 500 GR (SEM CHUMBO)</t>
  </si>
  <si>
    <t>SOLDADOR (HORISTA)</t>
  </si>
  <si>
    <t>SOLDADOR (MENSALISTA)</t>
  </si>
  <si>
    <t>SOLDADOR ELETRICO (PARA SOLDA A SER TESTADA COM RAIOS "X") (HORISTA)</t>
  </si>
  <si>
    <t>SOLDADOR ELETRICO (PARA SOLDA A SER TESTADA COM RAIOS "X") (MENSALISTA)</t>
  </si>
  <si>
    <t>SOLEIRA EM GRANITO, POLIDO, TIPO ANDORINHA/ QUARTZ/ CASTELO/ CORUMBA OU OUTROS EQUIVALENTES DA REGIAO, L= *15* CM, E=  *2,0* CM</t>
  </si>
  <si>
    <t>SOLEIRA PRE-MOLDADA EM GRANILITE, MARMORITE OU GRANITINA, L = *15 CM</t>
  </si>
  <si>
    <t>SOLEIRA/ PEITORIL EM MARMORE, POLIDO, BRANCO COMUM, L= *15* CM, E=  *2* CM,  CORTE RETO</t>
  </si>
  <si>
    <t>SOLEIRA/ TABEIRA EM MARMORE, POLIDO, BRANCO COMUM, L= 5 CM, E=  *2,0* CM</t>
  </si>
  <si>
    <t>SOLUCAO ASFALTICA ELASTOMERICA PARA IMPRIMACAO, APLICACAO A FRIO</t>
  </si>
  <si>
    <t>SOLUCAO PREPARADORA / LIMPADORA PARA PVC, FRASCO COM 1000 CM3</t>
  </si>
  <si>
    <t>SOLVENTE PARA COLA (PARA LAMINADO MELAMINICO) A BASE DE RESINA SINTETICA</t>
  </si>
  <si>
    <t>SOQUETE DE BAQUELITE BASE E27, PARA LAMPADAS</t>
  </si>
  <si>
    <t>SOQUETE DE PORCELANA BASE E27, FIXO DE TETO, PARA LAMPADAS</t>
  </si>
  <si>
    <t>SOQUETE DE PORCELANA BASE E27, PARA USO AO TEMPO, PARA LAMPADAS</t>
  </si>
  <si>
    <t>SOQUETE DE PVC / TERMOPLASTICO BASE E27, COM CHAVE, PARA LAMPADAS</t>
  </si>
  <si>
    <t>SOQUETE DE PVC / TERMOPLASTICO BASE E27, COM RABICHO, PARA LAMPADAS</t>
  </si>
  <si>
    <t>SPRINKLER TIPO PENDENTE, BULBO AMARELO DE RESPOSTA RAPIDA, 79 GRAUS CELSIUS, ACABAMENTO CROMADO, D = 20 MM (3/4")</t>
  </si>
  <si>
    <t>SPRINKLER TIPO PENDENTE, BULBO AMARELO DE RESPOSTA RAPIDA, 79 GRAUS CELSIUS, ACABAMENTO NATURAL OU CROMADO, D = 15 MM (1/2")</t>
  </si>
  <si>
    <t>SPRINKLER TIPO PENDENTE, BULBO AMARELO DE RESPOSTA RAPIDA, 79 GRAUS CELSIUS, ACABAMENTO NATURAL, D = 20 MM (3/4")</t>
  </si>
  <si>
    <t>SPRINKLER TIPO PENDENTE, BULBO VERMELHO DE RESPOSTA RAPIDA, 68 GRAUS CELSIUS, ACABAMENTO CROMADO, D = 15 MM (1/2")</t>
  </si>
  <si>
    <t>SPRINKLER TIPO PENDENTE, BULBO VERMELHO DE RESPOSTA RAPIDA, 68 GRAUS CELSIUS, ACABAMENTO CROMADO, D = 20 MM (3/4")</t>
  </si>
  <si>
    <t>SPRINKLER TIPO PENDENTE, BULBO VERMELHO DE RESPOSTA RAPIDA, 68 GRAUS CELSIUS, ACABAMENTO NATURAL, D = 20 MM (3/4")</t>
  </si>
  <si>
    <t>SPRINKLER TIPO PENDENTE, BULBO VERMELHO RESPOSTA RAPIDA, 68 GRAUS CELSIUS, ACABAMENTO NATURAL, D = 15 MM (1/2")</t>
  </si>
  <si>
    <t>SUPORTE "Y" PARA FITA PERFURADA</t>
  </si>
  <si>
    <t>SUPORTE DE FIXACAO PARA ESPELHO / PLACA 4" X 2", PARA 3 MODULOS, PARA INSTALACAO DE TOMADAS E INTERRUPTORES (SOMENTE SUPORTE)</t>
  </si>
  <si>
    <t>SUPORTE DE FIXACAO PARA ESPELHO / PLACA 4" X 4", PARA 6 MODULOS, PARA INSTALACAO DE TOMADAS E INTERRUPTORES (SOMENTE SUPORTE)</t>
  </si>
  <si>
    <t>SUPORTE EM ACO GALVANIZADO PARA TRANSFORMADOR PARA POSTE DUPLO T 185 X 95 MM, CHAPA DE 5/16"</t>
  </si>
  <si>
    <t>SUPORTE GUIA SIMPLES COM ROLDANA EM POLIPROPILENO PARA CHUMBAR, H = 20 CM</t>
  </si>
  <si>
    <t>SUPORTE ISOLADOR REFORCADO DIAMETRO NOMINAL 5/16", COM ROSCA SOBERBA E BUCHA</t>
  </si>
  <si>
    <t>SUPORTE ISOLADOR SIMPLES DIAMETRO NOMINAL 5/16", COM ROSCA SOBERBA E BUCHA</t>
  </si>
  <si>
    <t>SUPORTE MAO-FRANCESA EM ACO, ABAS IGUAIS 30 CM, CAPACIDADE MINIMA 60 KG, BRANCO</t>
  </si>
  <si>
    <t>SUPORTE MAO-FRANCESA EM ACO, ABAS IGUAIS 40 CM, CAPACIDADE MINIMA 70 KG, BRANCO</t>
  </si>
  <si>
    <t>SUPORTE METALICO PARA CALHA PLUVIAL, ZINCADO, DOBRADO, DIAMETRO ENTRE 119 E 170 MM, PARA DRENAGEM PLUVIAL PREDIAL</t>
  </si>
  <si>
    <t>SUPORTE PARA CALHA DE 150 MM EM FERRO GALVANIZADO</t>
  </si>
  <si>
    <t>SUPORTE PARA TUBO DIAMETRO NOMINAL 2", COM ROSCA MECANICA</t>
  </si>
  <si>
    <t>SURF DUPLO, EM TUBO DE ACO CARBONO, PINTURA NO PROCESSO ELETROSTATICO - EQUIPAMENTO DE GINASTICA PARA ACADEMIA AO AR LIVRE / ACADEMIA DA TERCEIRA IDADE - ATI</t>
  </si>
  <si>
    <t>TABUA  NAO  APARELHADA  *2,5 X 20* CM, EM MACARANDUBA, ANGELIM OU EQUIVALENTE DA REGIAO - BRUTA</t>
  </si>
  <si>
    <t>TABUA *2,5 X 15 CM EM PINUS, MISTA OU EQUIVALENTE DA REGIAO - BRUTA</t>
  </si>
  <si>
    <t>TABUA *2,5 X 23* CM EM PINUS, MISTA OU EQUIVALENTE DA REGIAO - BRUTA</t>
  </si>
  <si>
    <t>TABUA *2,5 X 30 CM EM PINUS, MISTA OU EQUIVALENTE DA REGIAO - BRUTA</t>
  </si>
  <si>
    <t>TABUA APARELHADA *2,5 X 15* CM, EM MACARANDUBA, ANGELIM OU EQUIVALENTE DA REGIAO</t>
  </si>
  <si>
    <t>TABUA APARELHADA *2,5 X 25* CM, EM MACARANDUBA, ANGELIM OU EQUIVALENTE DA REGIAO</t>
  </si>
  <si>
    <t>TABUA APARELHADA *2,5 X 30* CM, EM MACARANDUBA, ANGELIM OU EQUIVALENTE DA REGIAO</t>
  </si>
  <si>
    <t>TABUA DE  MADEIRA PARA PISO, CUMARU/IPE CHAMPANHE OU EQUIVALENTE DA REGIAO, ENCAIXE MACHO/FEMEA, *10 X 2* CM</t>
  </si>
  <si>
    <t>TABUA DE  MADEIRA PARA PISO, CUMARU/IPE CHAMPANHE OU EQUIVALENTE DA REGIAO, ENCAIXE MACHO/FEMEA, *15 X 2* CM</t>
  </si>
  <si>
    <t>TABUA DE  MADEIRA PARA PISO, IPE (CERNE) OU EQUIVALENTE DA REGIAO, ENCAIXE MACHO/FEMEA, *20 X 2* CM</t>
  </si>
  <si>
    <t>TABUA NAO APARELHADA *2,5 X 15* CM, EM MACARANDUBA, ANGELIM OU EQUIVALENTE DA REGIAO - BRUTA</t>
  </si>
  <si>
    <t>TABUA NAO APARELHADA *2,5 X 30* CM, EM MACARANDUBA, ANGELIM OU EQUIVALENTE DA REGIAO - BRUTA</t>
  </si>
  <si>
    <t>TACO DE MADEIRA PARA PISO, IPE (CERNE) OU EQUIVALENTE DA REGIAO, 7 X 42 CM, E = 2 CM</t>
  </si>
  <si>
    <t>TALABARTE DE SEGURANCA, 2 MOSQUETOES TRAVA DUPLA *53* MM DE ABERTURA, COM ABSORVEDOR DE ENERGIA</t>
  </si>
  <si>
    <t>TALHA ELETRICA 3 T, VELOCIDADE  2,1 M / MIN, POTENCIA 1,3 KW</t>
  </si>
  <si>
    <t>TALHA MANUAL DE CORRENTE, CAPACIDADE DE 1 T COM ELEVACAO DE 3 M</t>
  </si>
  <si>
    <t>TALHA MANUAL DE CORRENTE, CAPACIDADE DE 2 T COM ELEVACAO DE 3 M</t>
  </si>
  <si>
    <t>TALHADEIRA COM PUNHO DE PROTECAO *20 X 250* MM</t>
  </si>
  <si>
    <t>TAMPA CEGA EM PVC PARA CONDULETE 4 X 2"</t>
  </si>
  <si>
    <t>TAMPA DE CONCRETO ARMADO PARA FOSSA SEPTICA, DIAMETRO NOMINAL DE 3,00 M E ESPESSURA MINIMA DE 100 MM</t>
  </si>
  <si>
    <t>TAMPA DE CONCRETO ARMADO PARA FOSSA, D = *0,90* M, E = 0,05 M</t>
  </si>
  <si>
    <t>TAMPA DE CONCRETO ARMADO PARA FOSSA, D = *1,10* M, E = 0,05 M</t>
  </si>
  <si>
    <t>TAMPA DE CONCRETO ARMADO PARA FOSSA, D = *1,35* M, E = 0,05 M</t>
  </si>
  <si>
    <t>TAMPA DE CONCRETO ARMADO PARA FOSSA, D = 1,50 M, E = 0,05 M</t>
  </si>
  <si>
    <t>TAMPA DE CONCRETO ARMADO PARA FOSSA, D = 2,00 M, E = 0,05 M</t>
  </si>
  <si>
    <t>TAMPA DE CONCRETO ARMADO PARA FOSSA, D = 2,50 M, E = 0,05 M</t>
  </si>
  <si>
    <t>TAMPA DE CONCRETO ARMADO PARA POCO DE INSPECAO, COM FURO E TAMPINHA, DIAMETRO NOMINAL DE 3,00 M E ESPESSURA MINIMA DE 100 MM</t>
  </si>
  <si>
    <t>TAMPA DE CONCRETO ARMADO PARA POCO, COM  FURO E TAMPINHA, D = *0,90* M, E = 0,05 M</t>
  </si>
  <si>
    <t>TAMPA DE CONCRETO ARMADO PARA POCO, COM  FURO E TAMPINHA, D = *1,10* M, E = 0,05 M</t>
  </si>
  <si>
    <t>TAMPA DE CONCRETO ARMADO PARA POCO, COM  FURO E TAMPINHA, D = *1,35* M, E = 0,05 M</t>
  </si>
  <si>
    <t>TAMPA DE CONCRETO ARMADO PARA POCO, COM  FURO E TAMPINHA, D = 1,50 M, E = 0,05 M</t>
  </si>
  <si>
    <t>TAMPA DE CONCRETO ARMADO PARA POCO, COM  FURO E TAMPINHA, D = 2,00 M, E = 0,05 M</t>
  </si>
  <si>
    <t>TAMPA DE CONCRETO ARMADO PARA POCO, COM  FURO E TAMPINHA, D = 2,50 M, E = 0,05 M</t>
  </si>
  <si>
    <t>TAMPA PARA CONDULETE, EM PVC, PARA TOMADA HEXAGONAL</t>
  </si>
  <si>
    <t>TAMPA PARA CONDULETE, EM PVC, PARA 1 INTERRUPTOR</t>
  </si>
  <si>
    <t>TAMPA PARA CONDULETE, EM PVC, PARA 1 MODULO RJ</t>
  </si>
  <si>
    <t>TAMPA PARA CONDULETE, EM PVC, PARA 2 MODULOS RJ</t>
  </si>
  <si>
    <t>TAMPAO / CAP, ROSCA MACHO, DN 1", PARA TUBO PEX PARA INST. AGUA QUENTE/FRIA</t>
  </si>
  <si>
    <t>TAMPAO / CAP, ROSCA MACHO, DN 3/4", PARA TUBO PEX PARA INST. AGUA QUENTE/FRIA</t>
  </si>
  <si>
    <t>TAMPAO / TERMINAL / PLUG, D = 1 1/4" , PARA DUTO CORRUGADO PEAD (CABEAMENTO SUBTERRANEO)</t>
  </si>
  <si>
    <t>TAMPAO / TERMINAL / PLUG, D = 2" , PARA DUTO CORRUGADO PEAD (CABEAMENTO SUBTERRANEO)</t>
  </si>
  <si>
    <t>TAMPAO / TERMINAL / PLUG, D = 3" , PARA DUTO CORRUGADO PEAD (CABEAMENTO SUBTERRANEO)</t>
  </si>
  <si>
    <t>TAMPAO / TERMINAL / PLUG, D = 4" , PARA DUTO CORRUGADO PEAD (CABEAMENTO SUBTERRANEO)</t>
  </si>
  <si>
    <t>TAMPAO COM CORRENTE, EM LATAO, ENGATE RAPIDO 1 1/2", PARA INSTALACAO PREDIAL DE COMBATE A INCENDIO</t>
  </si>
  <si>
    <t>TAMPAO COM CORRENTE, EM LATAO, ENGATE RAPIDO 2 1/2", PARA INSTALACAO PREDIAL DE COMBATE A INCENDIO</t>
  </si>
  <si>
    <t>TAMPAO FOFO ARTICULADO P/ REGISTRO, CLASSE A15 CARGA MAX 1,5 T, *200 X 200* MM</t>
  </si>
  <si>
    <t>TAMPAO FOFO ARTICULADO P/ REGISTRO, CLASSE A15 CARGA MAXIMA 1,5 T, *400 X 400* MM</t>
  </si>
  <si>
    <t>TAMPAO FOFO ARTICULADO, CLASSE B125 CARGA MAX 12,5 T, REDONDO, TAMPA 600 MM (COM INSCRICAO EM RELEVO DO TIPO DE REDE)</t>
  </si>
  <si>
    <t>TAMPAO FOFO ARTICULADO, CLASSE D400 CARGA MAX 40 T, REDONDO, TAMPA 600 MM (COM INSCRICAO EM RELEVO DO TIPO DE REDE)</t>
  </si>
  <si>
    <t>TAMPAO FOFO SIMPLES COM BASE, CLASSE A15 CARGA MAX 1,5 T, 300 X 300 MM (COM INSCRICAO EM RELEVO DO TIPO DE REDE)</t>
  </si>
  <si>
    <t>TAMPAO FOFO SIMPLES COM BASE, CLASSE A15 CARGA MAX 1,5 T, 400 X 400 MM (COM INSCRICAO EM RELEVO DO TIPO DE REDE)</t>
  </si>
  <si>
    <t>TAMPAO FOFO SIMPLES COM BASE, CLASSE A15 CARGA MAX 1,5 T, 400 X 600 MM (COM INSCRICAO EM RELEVO DO TIPO DE REDE)</t>
  </si>
  <si>
    <t>TAMPAO FOFO SIMPLES COM BASE, CLASSE B125 CARGA MAX 12,5 T, REDONDO, TAMPA 500 MM (COM INSCRICAO EM RELEVO DO TIPO DE REDE)</t>
  </si>
  <si>
    <t>TAMPAO FOFO SIMPLES COM BASE, CLASSE B125 CARGA MAX 12,5 T, REDONDO, TAMPA 600 MM (COM INSCRICAO EM RELEVO DO TIPO DE REDE)</t>
  </si>
  <si>
    <t>TAMPAO FOFO SIMPLES COM BASE, CLASSE D400 CARGA MAX 40 T, REDONDO, TAMPA 600 MM, REDE PLUVIAL/ESGOTO (COM INSCRICAO EM RELEVO DO TIPO DE REDE)</t>
  </si>
  <si>
    <t>TAMPAO FOFO SIMPLES COM BASE, CLASSE D400 CARGA MAX 40 T, REDONDO, TAMPA 900 MM (COM INSCRICAO EM RELEVO DO TIPO DE REDE)</t>
  </si>
  <si>
    <t>TAMPAO FOFO SIMPLES, CLASSE A15 CARGA MAX 1,5 T, 550 X 1100 MM (COM INSCRICAO EM RELEVO DO TIPO DE REDE)</t>
  </si>
  <si>
    <t>TANQUE ACO INOXIDAVEL (ACO 304) COM ESFREGADOR E VALVULA, DE *50 X 40 X 22* CM</t>
  </si>
  <si>
    <t>TANQUE DE ACO CARBONO NAO REVESTIDO, PARA TRANSPORTE DE AGUA COM CAPACIDADE DE 10 M3, COM BOMBA CENTRIFUGA POR TOMADA DE FORCA, VAZAO MAXIMA *75* M3/H (INCLUI MONTAGEM, NAO INCLUI CAMINHAO)</t>
  </si>
  <si>
    <t>TANQUE DE ACO PARA TRANSPORTE DE AGUA COM CAPACIDADE DE 14 M3 (INCLUI MONTAGEM, NAO INCLUI CAMINHAO)</t>
  </si>
  <si>
    <t>TANQUE DE ACO PARA TRANSPORTE DE AGUA COM CAPACIDADE DE 4 M3 (INCLUI MONTAGEM, NAO INCLUI CAMINHAO)</t>
  </si>
  <si>
    <t>TANQUE DE ACO PARA TRANSPORTE DE AGUA COM CAPACIDADE DE 6 M3 (INCLUI MONTAGEM, NAO INCLUI CAMINHAO)</t>
  </si>
  <si>
    <t>TANQUE DE ACO PARA TRANSPORTE DE AGUA COM CAPACIDADE DE 8 M3 (INCLUI MONTAGEM, NAO INCLUI CAMINHAO)</t>
  </si>
  <si>
    <t>TANQUE DE ASFALTO ESTACIONARIO COM MACARICO, CAPACIDADE 20.000 L</t>
  </si>
  <si>
    <t>TANQUE DE ASFALTO ESTACIONARIO COM SERPENTINA, CAPACIDADE 20.000 L</t>
  </si>
  <si>
    <t>TANQUE DE ASFALTO ESTACIONARIO COM SERPENTINA, CAPACIDADE 30.000 L</t>
  </si>
  <si>
    <t>TANQUE DE LOUCA BRANCA, COM COLUNA, *30* L</t>
  </si>
  <si>
    <t>TANQUE DE LOUCA BRANCA, SUSPENSO, *20* L</t>
  </si>
  <si>
    <t>TANQUE DUPLO EM MARMORE SINTETICO COM CUBA LISA E ESFREGADOR, *110 X 60* CM</t>
  </si>
  <si>
    <t>TANQUE SIMPLES EM MARMORE SINTETICO COM COLUNA, CAPACIDADE *22* L, *60 X 46* CM</t>
  </si>
  <si>
    <t>TANQUE SIMPLES EM MARMORE SINTETICO DE FIXAR NA PAREDE, CAPACIDADE *22* L, *60 X 46* CM</t>
  </si>
  <si>
    <t>TANQUE SIMPLES EM MARMORE SINTETICO SUSPENSO, CAPACIDADE *38* L, *60 X 60* CM</t>
  </si>
  <si>
    <t>TAQUEADOR OU TAQUEIRO (HORISTA)</t>
  </si>
  <si>
    <t>TAQUEADOR OU TAQUEIRO (MENSALISTA)</t>
  </si>
  <si>
    <t>TARIFA "A" ENTRE  0 E 20M3 FORNECIMENTO  D'AGUA</t>
  </si>
  <si>
    <t>TARJETA LIVRE / OCUPADO PARA PORTA DE BANHEIRO, CORPO EM ZAMAC E ESPELHO EM LATAO</t>
  </si>
  <si>
    <t>TARUGO DELIMITADOR DE PROFUNDIDADE EM ESPUMA DE POLIETILENO DE BAIXA DENSIDADE 10 MM, CINZA</t>
  </si>
  <si>
    <t>TE CPVC, SOLDAVEL, 90 GRAUS, 114 MM, PARA AGUA QUENTE PREDIAL</t>
  </si>
  <si>
    <t>TE CPVC, SOLDAVEL, 90 GRAUS, 15 MM, PARA AGUA QUENTE PREDIAL</t>
  </si>
  <si>
    <t>TE CPVC, SOLDAVEL, 90 GRAUS, 22 MM, PARA AGUA QUENTE PREDIAL</t>
  </si>
  <si>
    <t>TE CPVC, SOLDAVEL, 90 GRAUS, 28 MM, PARA AGUA QUENTE PREDIAL</t>
  </si>
  <si>
    <t>TE CPVC, SOLDAVEL, 90 GRAUS, 35 MM, PARA AGUA QUENTE PREDIAL</t>
  </si>
  <si>
    <t>TE CPVC, SOLDAVEL, 90 GRAUS, 42 MM, PARA AGUA QUENTE PREDIAL</t>
  </si>
  <si>
    <t>TE CPVC, SOLDAVEL, 90 GRAUS, 54 MM, PARA AGUA QUENTE PREDIAL</t>
  </si>
  <si>
    <t>TE CPVC, SOLDAVEL, 90 GRAUS, 73 MM, PARA AGUA QUENTE PREDIAL</t>
  </si>
  <si>
    <t>TE CPVC, SOLDAVEL, 90 GRAUS, 89 MM, PARA AGUA QUENTE PREDIAL</t>
  </si>
  <si>
    <t>TE DE COBRE (REF 611) SEM ANEL DE SOLDA, BOLSA X BOLSA X BOLSA, 104 MM</t>
  </si>
  <si>
    <t>TE DE COBRE (REF 611) SEM ANEL DE SOLDA, BOLSA X BOLSA X BOLSA, 15 MM</t>
  </si>
  <si>
    <t>TE DE COBRE (REF 611) SEM ANEL DE SOLDA, BOLSA X BOLSA X BOLSA, 22 MM</t>
  </si>
  <si>
    <t>TE DE COBRE (REF 611) SEM ANEL DE SOLDA, BOLSA X BOLSA X BOLSA, 28 MM</t>
  </si>
  <si>
    <t>TE DE COBRE (REF 611) SEM ANEL DE SOLDA, BOLSA X BOLSA X BOLSA, 35 MM</t>
  </si>
  <si>
    <t>TE DE COBRE (REF 611) SEM ANEL DE SOLDA, BOLSA X BOLSA X BOLSA, 42 MM</t>
  </si>
  <si>
    <t>TE DE COBRE (REF 611) SEM ANEL DE SOLDA, BOLSA X BOLSA X BOLSA, 54 MM</t>
  </si>
  <si>
    <t>TE DE COBRE (REF 611) SEM ANEL DE SOLDA, BOLSA X BOLSA X BOLSA, 66 MM</t>
  </si>
  <si>
    <t>TE DE COBRE (REF 611) SEM ANEL DE SOLDA, BOLSA X BOLSA X BOLSA, 79 MM</t>
  </si>
  <si>
    <t>TE DE FERRO GALVANIZADO, DE 1 1/2"</t>
  </si>
  <si>
    <t>TE DE FERRO GALVANIZADO, DE 1 1/4"</t>
  </si>
  <si>
    <t>TE DE FERRO GALVANIZADO, DE 1/2"</t>
  </si>
  <si>
    <t>TE DE FERRO GALVANIZADO, DE 1"</t>
  </si>
  <si>
    <t>TE DE FERRO GALVANIZADO, DE 2 1/2"</t>
  </si>
  <si>
    <t>TE DE FERRO GALVANIZADO, DE 2"</t>
  </si>
  <si>
    <t>TE DE FERRO GALVANIZADO, DE 3/4"</t>
  </si>
  <si>
    <t>TE DE FERRO GALVANIZADO, DE 3"</t>
  </si>
  <si>
    <t>TE DE FERRO GALVANIZADO, DE 4"</t>
  </si>
  <si>
    <t>TE DE FERRO GALVANIZADO, DE 5"</t>
  </si>
  <si>
    <t>TE DE FERRO GALVANIZADO, DE 6"</t>
  </si>
  <si>
    <t>TE DE INSPECAO, PVC,  100 X 75 MM, SERIE NORMAL PARA ESGOTO PREDIAL</t>
  </si>
  <si>
    <t>TE DE INSPECAO, PVC, SERIE R, 100 X 75 MM, PARA ESGOTO PREDIAL</t>
  </si>
  <si>
    <t>TE DE INSPECAO, PVC, SERIE R, 150 X 100 MM, PARA ESGOTO PREDIAL</t>
  </si>
  <si>
    <t>TE DE INSPECAO, PVC, SERIE R, 75 X 75 MM, PARA ESGOTO PREDIAL</t>
  </si>
  <si>
    <t>TE DE REDUCAO COM ROSCA, PVC, 90 GRAUS, 1 X 3/4", PARA AGUA FRIA PREDIAL</t>
  </si>
  <si>
    <t>TE DE REDUCAO COM ROSCA, PVC, 90 GRAUS, 1.1/2" X 3/4", AGUA FRIA PREDIAL</t>
  </si>
  <si>
    <t>TE DE REDUCAO COM ROSCA, PVC, 90 GRAUS, 3/4 X 1/2", PARA AGUA FRIA PREDIAL</t>
  </si>
  <si>
    <t>TE DE REDUCAO DE FERRO GALVANIZADO, COM ROSCA BSP, DE 1 1/2" X 1"</t>
  </si>
  <si>
    <t>TE DE REDUCAO DE FERRO GALVANIZADO, COM ROSCA BSP, DE 1 1/2" X 3/4"</t>
  </si>
  <si>
    <t>TE DE REDUCAO DE FERRO GALVANIZADO, COM ROSCA BSP, DE 1 1/4" X 3/4"</t>
  </si>
  <si>
    <t>TE DE REDUCAO DE FERRO GALVANIZADO, COM ROSCA BSP, DE 1" X 1/2"</t>
  </si>
  <si>
    <t>TE DE REDUCAO DE FERRO GALVANIZADO, COM ROSCA BSP, DE 1" X 3/4"</t>
  </si>
  <si>
    <t>TE DE REDUCAO DE FERRO GALVANIZADO, COM ROSCA BSP, DE 2 1/2" X 1 1/2"</t>
  </si>
  <si>
    <t>TE DE REDUCAO DE FERRO GALVANIZADO, COM ROSCA BSP, DE 2 1/2" X 1 1/4"</t>
  </si>
  <si>
    <t>TE DE REDUCAO DE FERRO GALVANIZADO, COM ROSCA BSP, DE 2 1/2" X 1"</t>
  </si>
  <si>
    <t>TE DE REDUCAO DE FERRO GALVANIZADO, COM ROSCA BSP, DE 2 1/2" X 2"</t>
  </si>
  <si>
    <t>TE DE REDUCAO DE FERRO GALVANIZADO, COM ROSCA BSP, DE 2" X 1 1/2"</t>
  </si>
  <si>
    <t>TE DE REDUCAO DE FERRO GALVANIZADO, COM ROSCA BSP, DE 2" X 1 1/4"</t>
  </si>
  <si>
    <t>TE DE REDUCAO DE FERRO GALVANIZADO, COM ROSCA BSP, DE 2" X 1"</t>
  </si>
  <si>
    <t>TE DE REDUCAO DE FERRO GALVANIZADO, COM ROSCA BSP, DE 3/4" X 1/2"</t>
  </si>
  <si>
    <t>TE DE REDUCAO DE FERRO GALVANIZADO, COM ROSCA BSP, DE 3" X 1 1/2"</t>
  </si>
  <si>
    <t>TE DE REDUCAO DE FERRO GALVANIZADO, COM ROSCA BSP, DE 3" X 1 1/4"</t>
  </si>
  <si>
    <t>TE DE REDUCAO DE FERRO GALVANIZADO, COM ROSCA BSP, DE 3" X 1"</t>
  </si>
  <si>
    <t>TE DE REDUCAO DE FERRO GALVANIZADO, COM ROSCA BSP, DE 3" X 2 1/2"</t>
  </si>
  <si>
    <t>TE DE REDUCAO DE FERRO GALVANIZADO, COM ROSCA BSP, DE 3" X 2"</t>
  </si>
  <si>
    <t>TE DE REDUCAO DE FERRO GALVANIZADO, COM ROSCA BSP, DE 4" X 2"</t>
  </si>
  <si>
    <t>TE DE REDUCAO DE FERRO GALVANIZADO, COM ROSCA BSP, DE 4" X 3"</t>
  </si>
  <si>
    <t>TE DE REDUCAO, CPVC, 22 X 15 MM, PARA AGUA QUENTE PREDIAL</t>
  </si>
  <si>
    <t>TE DE REDUCAO, CPVC, 28 X 22 MM, PARA AGUA QUENTE PREDIAL</t>
  </si>
  <si>
    <t>TE DE REDUCAO, CPVC, 35 X 28 MM, PARA AGUA QUENTE PREDIAL</t>
  </si>
  <si>
    <t>TE DE REDUCAO, CPVC, 42 X 35 MM, PARA AGUA QUENTE PREDIAL</t>
  </si>
  <si>
    <t>TE DE REDUCAO, PVC PBA, BBB, JE, DN 100 X 50 / DE 110 X 60 MM, PARA REDE AGUA (NBR 10351)</t>
  </si>
  <si>
    <t>TE DE REDUCAO, PVC PBA, BBB, JE, DN 100 X 75 / DE 110 X 85 MM, PARA REDE AGUA (NBR 10351)</t>
  </si>
  <si>
    <t>TE DE REDUCAO, PVC PBA, BBB, JE, DN 75 X 50 / DE 85 X 60 MM, PARA REDE AGUA (NBR 10351)</t>
  </si>
  <si>
    <t>TE DE REDUCAO, PVC, SOLDAVEL, 90 GRAUS, 110 MM X 60 MM, PARA AGUA FRIA PREDIAL</t>
  </si>
  <si>
    <t>TE DE REDUCAO, PVC, SOLDAVEL, 90 GRAUS, 25 MM X 20 MM, PARA AGUA FRIA PREDIAL</t>
  </si>
  <si>
    <t>TE DE REDUCAO, PVC, SOLDAVEL, 90 GRAUS, 32 MM X 25 MM, PARA AGUA FRIA PREDIAL</t>
  </si>
  <si>
    <t>TE DE REDUCAO, PVC, SOLDAVEL, 90 GRAUS, 40 MM X 32 MM, PARA AGUA FRIA PREDIAL</t>
  </si>
  <si>
    <t>TE DE REDUCAO, PVC, SOLDAVEL, 90 GRAUS, 50 MM X 20 MM, PARA AGUA FRIA PREDIAL</t>
  </si>
  <si>
    <t>TE DE REDUCAO, PVC, SOLDAVEL, 90 GRAUS, 50 MM X 25 MM, PARA AGUA FRIA PREDIAL</t>
  </si>
  <si>
    <t>TE DE REDUCAO, PVC, SOLDAVEL, 90 GRAUS, 50 MM X 32 MM, PARA AGUA FRIA PREDIAL</t>
  </si>
  <si>
    <t>TE DE REDUCAO, PVC, SOLDAVEL, 90 GRAUS, 50 MM X 40 MM, PARA AGUA FRIA PREDIAL</t>
  </si>
  <si>
    <t>TE DE REDUCAO, PVC, SOLDAVEL, 90 GRAUS, 75 MM X 50 MM, PARA AGUA FRIA PREDIAL</t>
  </si>
  <si>
    <t>TE DE REDUCAO, PVC, SOLDAVEL, 90 GRAUS, 85 MM X 60 MM, PARA AGUA FRIA PREDIAL</t>
  </si>
  <si>
    <t>TE DE SERVICO INTEGRADO, EM POLIPROPILENO (PP), PARA TUBOS EM PEAD/PVC, 60 X 20 MM - LIGACAO PREDIAL DE AGUA</t>
  </si>
  <si>
    <t>TE DE SERVICO INTEGRADO, EM POLIPROPILENO (PP), PARA TUBOS EM PEAD/PVC, 60 X 32 MM - LIGACAO PREDIAL DE AGUA</t>
  </si>
  <si>
    <t>TE DE SERVICO INTEGRADO, EM POLIPROPILENO (PP), PARA TUBOS EM PEAD, 63 X 20 MM - LIGACAO PREDIAL DE AGUA</t>
  </si>
  <si>
    <t>TE DE SERVICO, PEAD PE 100, DE 125 X 20 MM, PARA ELETROFUSAO</t>
  </si>
  <si>
    <t>TE DE SERVICO, PEAD PE 100, DE 125 X 32 MM, PARA ELETROFUSAO</t>
  </si>
  <si>
    <t>TE DE SERVICO, PEAD PE 100, DE 125 X 63 MM, PARA ELETROFUSAO</t>
  </si>
  <si>
    <t>TE DE SERVICO, PEAD PE 100, DE 200 X 20 MM, PARA ELETROFUSAO</t>
  </si>
  <si>
    <t>TE DE SERVICO, PEAD PE 100, DE 200 X 32 MM, PARA ELETROFUSAO</t>
  </si>
  <si>
    <t>TE DE SERVICO, PEAD PE 100, DE 200 X 63 MM, PARA ELETROFUSAO</t>
  </si>
  <si>
    <t>TE DE SERVICO, PEAD PE 100, DE 63 X 20 MM, PARA ELETROFUSAO</t>
  </si>
  <si>
    <t>TE DE SERVICO, PEAD PE 100, DE 63 X 32 MM, PARA ELETROFUSAO</t>
  </si>
  <si>
    <t>TE DE SERVICO, PEAD PE 100, DE 63 X 63 MM, PARA ELETROFUSAO</t>
  </si>
  <si>
    <t>TE DE TRANSICAO, CPVC, SOLDAVEL, 15 MM X 1/2", PARA AGUA QUENTE</t>
  </si>
  <si>
    <t>TE DE TRANSICAO, CPVC, SOLDAVEL, 22 MM X 1/2", PARA AGUA QUENTE</t>
  </si>
  <si>
    <t>TE DUPLA CURVA BRONZE/LATAO (REF 764) SEM ANEL DE SOLDA, ROSCA F X BOLSA X ROSCA F, 1/2" X 15 X 1/2"</t>
  </si>
  <si>
    <t>TE DUPLA CURVA BRONZE/LATAO (REF 764) SEM ANEL DE SOLDA, ROSCA F X BOLSA X ROSCA F, 3/4" X 22 X 3/4"</t>
  </si>
  <si>
    <t>TE METALICO, PARA CONEXAO COM ANEL DESLIZANTE, DN 16 MM, EM TUBO PEX PARA INST. AGUA QUENTE/FRIA</t>
  </si>
  <si>
    <t>TE METALICO, PARA CONEXAO COM ANEL DESLIZANTE, DN 20 MM, EM TUBO PEX PARA INST. AGUA QUENTE/FRIA</t>
  </si>
  <si>
    <t>TE METALICO, PARA CONEXAO COM ANEL DESLIZANTE, DN 25 MM, EM TUBO PEX PARA INST. AGUA QUENTE/FRIA</t>
  </si>
  <si>
    <t>TE METALICO, PARA CONEXAO COM ANEL DESLIZANTE, DN 32 MM, EM TUBO PEX PARA INST. AGUA QUENTE/FRIA</t>
  </si>
  <si>
    <t>TE MISTURADOR COM INSERTO METALICO, FEMEA, PPR, DN 25 MM X 3/4", PARA AGUA QUENTE E FRIA PREDIAL</t>
  </si>
  <si>
    <t>TE MISTURADOR DE TRANSICAO, CPVC, COM ROSCA, 22 MM X 3/4", PARA AGUA QUENTE</t>
  </si>
  <si>
    <t>TE MISTURADOR, CPVC, SOLDAVEL, 15 MM, PARA AGUA QUENTE</t>
  </si>
  <si>
    <t>TE MISTURADOR, CPVC, SOLDAVEL, 22 MM, PARA AGUA QUENTE</t>
  </si>
  <si>
    <t>TE MISTURADOR, PPR, F/M/M, DN 20 X 20 MM, PARA AGUA QUENTE PREDIAL</t>
  </si>
  <si>
    <t>TE MISTURADOR, PPR, F/M/M, DN 25 X 25 MM, PARA AGUA QUENTE PREDIAL</t>
  </si>
  <si>
    <t>TE NORMAL, PPR, F/F/F, SOLDAVEL, 90 GRAUS, DN 110 X 110 X 110 MM, PARA AGUA QUENTE PREDIAL</t>
  </si>
  <si>
    <t>TE NORMAL, PPR, F/F/F, SOLDAVEL, 90 GRAUS, DN 20 X 20 X 20 MM, PARA AGUA QUENTE PREDIAL</t>
  </si>
  <si>
    <t>TE NORMAL, PPR, F/F/F, SOLDAVEL, 90 GRAUS, DN 25 X 25 X 25 MM, PARA AGUA QUENTE PREDIAL</t>
  </si>
  <si>
    <t>TE NORMAL, PPR, F/F/F, SOLDAVEL, 90 GRAUS, DN 32 X 32 X 32 MM, PARA AGUA QUENTE PREDIAL</t>
  </si>
  <si>
    <t>TE NORMAL, PPR, F/F/F, SOLDAVEL, 90 GRAUS, DN 40 X 40 X 40 MM, PARA AGUA QUENTE PREDIAL</t>
  </si>
  <si>
    <t>TE NORMAL, PPR, F/F/F, SOLDAVEL, 90 GRAUS, DN 50 X 50 X 50 MM, PARA AGUA QUENTE PREDIAL</t>
  </si>
  <si>
    <t>TE NORMAL, PPR, F/F/F, SOLDAVEL, 90 GRAUS, DN 63 X 63 X 63 MM, PARA AGUA QUENTE PREDIAL</t>
  </si>
  <si>
    <t>TE NORMAL, PPR, F/F/F, SOLDAVEL, 90 GRAUS, DN 75 X 75 X 75 MM, PARA AGUA QUENTE PREDIAL</t>
  </si>
  <si>
    <t>TE NORMAL, PPR, F/F/F, SOLDAVEL, 90 GRAUS, DN 90 X 90 X 90 MM, PARA AGUA QUENTE PREDIAL</t>
  </si>
  <si>
    <t>TE PVC ROSCAVEL 90 GRAUS, 1", PARA  AGUA FRIA PREDIAL</t>
  </si>
  <si>
    <t>TE PVC SOLDAVEL, BBB, 90 GRAUS, DN 40 MM, PARA ESGOTO SECUNDARIO PREDIAL</t>
  </si>
  <si>
    <t>TE PVC, ROSCAVEL, 90 GRAUS, 1 1/2", AGUA FRIA PREDIAL</t>
  </si>
  <si>
    <t>TE PVC, ROSCAVEL, 90 GRAUS, 1/2",  AGUA FRIA PREDIAL</t>
  </si>
  <si>
    <t>TE PVC, ROSCAVEL, 90 GRAUS, 2",  AGUA FRIA PREDIAL</t>
  </si>
  <si>
    <t>TE PVC, ROSCAVEL, 90 GRAUS, 3/4", AGUA FRIA PREDIAL</t>
  </si>
  <si>
    <t>TE PVC, SOLDAVEL, COM BUCHA DE LATAO NA BOLSA CENTRAL, 90 GRAUS, 20 MM X 1/2", PARA AGUA FRIA PREDIAL</t>
  </si>
  <si>
    <t>TE PVC, SOLDAVEL, COM BUCHA DE LATAO NA BOLSA CENTRAL, 90 GRAUS, 25 MM X 1/2", PARA AGUA FRIA PREDIAL</t>
  </si>
  <si>
    <t>TE PVC, SOLDAVEL, COM BUCHA DE LATAO NA BOLSA CENTRAL, 90 GRAUS, 25 MM X 3/4", PARA AGUA FRIA PREDIAL</t>
  </si>
  <si>
    <t>TE PVC, SOLDAVEL, COM BUCHA DE LATAO NA BOLSA CENTRAL, 90 GRAUS, 32 MM X 3/4", PARA AGUA FRIA PREDIAL</t>
  </si>
  <si>
    <t>TE PVC, SOLDAVEL, COM ROSCA NA BOLSA CENTRAL, 90 GRAUS, 20 MM X 1/2", PARA AGUA FRIA PREDIAL</t>
  </si>
  <si>
    <t>TE PVC, SOLDAVEL, COM ROSCA NA BOLSA CENTRAL, 90 GRAUS, 25 MM X 1/2", PARA AGUA FRIA PREDIAL</t>
  </si>
  <si>
    <t>TE PVC, SOLDAVEL, COM ROSCA NA BOLSA CENTRAL, 90 GRAUS, 25 MM X 3/4", PARA AGUA FRIA PREDIAL</t>
  </si>
  <si>
    <t>TE PVC, SOLDAVEL, COM ROSCA NA BOLSA CENTRAL, 90 GRAUS, 32 MM X 3/4", PARA AGUA FRIA PREDIAL</t>
  </si>
  <si>
    <t>TE RANHURADO EM FERRO FUNDIDO, DN 50 (2")</t>
  </si>
  <si>
    <t>TE RANHURADO EM FERRO FUNDIDO, DN 65 (2 1/2")</t>
  </si>
  <si>
    <t>TE RANHURADO EM FERRO FUNDIDO, DN 80 (3")</t>
  </si>
  <si>
    <t>TE ROSCA FEMEA, METALICO, PARA CONEXAO COM ANEL DESLIZANTE, DN 16 MM X 1/2", EM TUBO PEX PARA INST. AGUA QUENTE/FRIA</t>
  </si>
  <si>
    <t>TE ROSCA FEMEA, METALICO, PARA CONEXAO COM ANEL DESLIZANTE, DN 20 MM X 1/2", EM TUBO PEX PARA INST. AGUA QUENTE/FRIA</t>
  </si>
  <si>
    <t>TE ROSCA FEMEA, METALICO, PARA CONEXAO COM ANEL DESLIZANTE, DN 25 MM X 3/4", EM TUBO PEX PARA INST. AGUA QUENTE/FRIA</t>
  </si>
  <si>
    <t>TE SANITARIO DE REDUCAO, PVC, DN 100 X 50 MM, SERIE NORMAL, PARA ESGOTO PREDIAL</t>
  </si>
  <si>
    <t>TE SANITARIO DE REDUCAO, PVC, DN 100 X 75 MM, SERIE NORMAL PARA ESGOTO PREDIAL</t>
  </si>
  <si>
    <t>TE SANITARIO, PVC, DN 100 X 100 MM, SERIE NORMAL, PARA ESGOTO PREDIAL</t>
  </si>
  <si>
    <t>TE SANITARIO, PVC, DN 40 X 40 MM, SERIE NORMAL, PARA ESGOTO PREDIAL</t>
  </si>
  <si>
    <t>TE SANITARIO, PVC, DN 50 X 50 MM, SERIE NORMAL, PARA ESGOTO PREDIAL</t>
  </si>
  <si>
    <t>TE SANITARIO, PVC, DN 75 X 75 MM, SERIE NORMAL PARA ESGOTO PREDIAL</t>
  </si>
  <si>
    <t>TE SOLDAVEL, PVC, 90 GRAUS, 110 MM, PARA AGUA FRIA PREDIAL (NBR 5648)</t>
  </si>
  <si>
    <t>TE SOLDAVEL, PVC, 90 GRAUS, 20 MM, PARA AGUA FRIA PREDIAL (NBR 5648)</t>
  </si>
  <si>
    <t>TE SOLDAVEL, PVC, 90 GRAUS, 25 MM, PARA AGUA FRIA PREDIAL (NBR 5648)</t>
  </si>
  <si>
    <t>TE SOLDAVEL, PVC, 90 GRAUS, 32 MM, PARA AGUA FRIA PREDIAL (NBR 5648)</t>
  </si>
  <si>
    <t>TE SOLDAVEL, PVC, 90 GRAUS, 40 MM, PARA AGUA FRIA PREDIAL (NBR 5648)</t>
  </si>
  <si>
    <t>TE SOLDAVEL, PVC, 90 GRAUS, 60 MM, PARA AGUA FRIA PREDIAL (NBR 5648)</t>
  </si>
  <si>
    <t>TE SOLDAVEL, PVC, 90 GRAUS, 75 MM, PARA AGUA FRIA PREDIAL (NBR 5648)</t>
  </si>
  <si>
    <t>TE SOLDAVEL, PVC, 90 GRAUS, 85 MM, PARA AGUA FRIA PREDIAL (NBR 5648)</t>
  </si>
  <si>
    <t>TE SOLDAVEL, PVC, 90 GRAUS,50 MM, PARA AGUA FRIA PREDIAL (NBR 5648)</t>
  </si>
  <si>
    <t>TE 45 GRAUS DE FERRO GALVANIZADO, COM ROSCA BSP, DE 1 1/2"</t>
  </si>
  <si>
    <t>TE 45 GRAUS DE FERRO GALVANIZADO, COM ROSCA BSP, DE 1 1/4"</t>
  </si>
  <si>
    <t>TE 45 GRAUS DE FERRO GALVANIZADO, COM ROSCA BSP, DE 1/2"</t>
  </si>
  <si>
    <t>TE 45 GRAUS DE FERRO GALVANIZADO, COM ROSCA BSP, DE 1"</t>
  </si>
  <si>
    <t>TE 45 GRAUS DE FERRO GALVANIZADO, COM ROSCA BSP, DE 2 1/2"</t>
  </si>
  <si>
    <t>TE 45 GRAUS DE FERRO GALVANIZADO, COM ROSCA BSP, DE 2"</t>
  </si>
  <si>
    <t>TE 45 GRAUS DE FERRO GALVANIZADO, COM ROSCA BSP, DE 3/4"</t>
  </si>
  <si>
    <t>TE 45 GRAUS DE FERRO GALVANIZADO, COM ROSCA BSP, DE 3"</t>
  </si>
  <si>
    <t>TE 45 GRAUS DE FERRO GALVANIZADO, COM ROSCA BSP, DE 4"</t>
  </si>
  <si>
    <t>TE 90 GRAUS EM ACO CARBONO, SOLDAVEL, PRESSAO 3.000 LBS, DN 1 1/2"</t>
  </si>
  <si>
    <t>TE 90 GRAUS EM ACO CARBONO, SOLDAVEL, PRESSAO 3.000 LBS, DN 1 1/4"</t>
  </si>
  <si>
    <t>TE 90 GRAUS EM ACO CARBONO, SOLDAVEL, PRESSAO 3.000 LBS, DN 1/2"</t>
  </si>
  <si>
    <t>TE 90 GRAUS EM ACO CARBONO, SOLDAVEL, PRESSAO 3.000 LBS, DN 1"</t>
  </si>
  <si>
    <t>TE 90 GRAUS EM ACO CARBONO, SOLDAVEL, PRESSAO 3.000 LBS, DN 2 1/2"</t>
  </si>
  <si>
    <t>TE 90 GRAUS EM ACO CARBONO, SOLDAVEL, PRESSAO 3.000 LBS, DN 2"</t>
  </si>
  <si>
    <t>TE 90 GRAUS EM ACO CARBONO, SOLDAVEL, PRESSAO 3.000 LBS, DN 3/4"</t>
  </si>
  <si>
    <t>TE 90 GRAUS EM ACO CARBONO, SOLDAVEL, PRESSAO 3.000 LBS, DN 3"</t>
  </si>
  <si>
    <t>TE, PLASTICO, DN 16 MM, PARA CONEXAO COM CRIMPAGEM EM TUBO PEX</t>
  </si>
  <si>
    <t>TE, PLASTICO, DN 20 MM, PARA CONEXAO COM CRIMPAGEM, EM TUBO PEX PARA INST. AGUA QUENTE/FRIA</t>
  </si>
  <si>
    <t>TE, PLASTICO, DN 25 MM, PARA CONEXAO COM CRIMPAGEM, EM TUBO PEX PARA INST. AGUA QUENTE/FRIA</t>
  </si>
  <si>
    <t>TE, PLASTICO, DN 32 MM, PARA CONEXAO COM CRIMPAGEM, EM TUBO PEX PARA INST. AGUA QUENTE/FRIA</t>
  </si>
  <si>
    <t>TE, PVC PBA, BBB, 90 GRAUS, DN 100 / DE 110 MM, PARA REDE  AGUA (NBR 10351)</t>
  </si>
  <si>
    <t>TE, PVC PBA, BBB, 90 GRAUS, DN 50 / DE 60 MM, PARA REDE AGUA (NBR 10351)</t>
  </si>
  <si>
    <t>TE, PVC PBA, BBB, 90 GRAUS, DN 75 / DE 85 MM, PARA REDE AGUA (NBR 10351)</t>
  </si>
  <si>
    <t>TE, PVC, SERIE R, 100 X 100 MM, PARA ESGOTO PREDIAL</t>
  </si>
  <si>
    <t>TE, PVC, SERIE R, 100 X 75 MM, PARA ESGOTO PREDIAL</t>
  </si>
  <si>
    <t>TE, PVC, SERIE R, 150 X 100 MM, PARA ESGOTO PREDIAL</t>
  </si>
  <si>
    <t>TE, PVC, SERIE R, 150 X 150 MM, PARA ESGOTO PREDIAL</t>
  </si>
  <si>
    <t>TE, PVC, SERIE R, 75 X 75 MM, PARA ESGOTO PREDIAL</t>
  </si>
  <si>
    <t>TE, PVC, 90 GRAUS, BBB, JE, DN 200 MM, PARA REDE COLETORA ESGOTO</t>
  </si>
  <si>
    <t>TECNICO DE EDIFICACOES (HORISTA)</t>
  </si>
  <si>
    <t>TECNICO DE EDIFICACOES (MENSALISTA)</t>
  </si>
  <si>
    <t>TECNICO EM LABORATORIO E CAMPO DE CONSTRUCAO CIVIL (HORISTA)</t>
  </si>
  <si>
    <t>TECNICO EM LABORATORIO E CAMPO DE CONSTRUCAO CIVIL (MENSALISTA)</t>
  </si>
  <si>
    <t>TECNICO EM SEGURANCA DO TRABALHO (HORISTA)</t>
  </si>
  <si>
    <t>TECNICO EM SEGURANCA DO TRABALHO (MENSALISTA)</t>
  </si>
  <si>
    <t>TECNICO EM SONDAGEM</t>
  </si>
  <si>
    <t>TECNICO EM SONDAGEM (MENSALISTA)</t>
  </si>
  <si>
    <t>TELA ARAME GALVANIZADO REVESTIDO COM POLIMERO, MALHA HEXAGONAL DUPLA TORCAO, 8 X 10 CM (ZN/AL REVESTIDO COM POLIMERO), FIO *2,4* MM</t>
  </si>
  <si>
    <t>TELA DE ACO SOLDADA GALVANIZADA/ZINCADA PARA ALVENARIA, FIO  D = *1,20 A 1,70* MM, MALHA 15 X 15 MM, (C X L) *50 X 12* CM</t>
  </si>
  <si>
    <t>TELA DE ACO SOLDADA GALVANIZADA/ZINCADA PARA ALVENARIA, FIO  D = *1,20 A 1,70* MM, MALHA 15 X 15 MM, (C X L) *50 X 17,5* CM</t>
  </si>
  <si>
    <t>TELA DE ACO SOLDADA GALVANIZADA/ZINCADA PARA ALVENARIA, FIO D = *1,20 A 1,70* MM, MALHA 15 X 15 MM, (C X L) *50 X 10,5* CM</t>
  </si>
  <si>
    <t>TELA DE ACO SOLDADA GALVANIZADA/ZINCADA PARA ALVENARIA, FIO D = *1,20 A 1,70* MM, MALHA 15 X 15 MM, (C X L) *50 X 6* CM</t>
  </si>
  <si>
    <t>TELA DE ACO SOLDADA GALVANIZADA/ZINCADA PARA ALVENARIA, FIO D = *1,20 A 1,70* MM, MALHA 15 X 15 MM, (C X L) *50 X 7,5* CM</t>
  </si>
  <si>
    <t>TELA DE ACO SOLDADA GALVANIZADA/ZINCADA PARA ALVENARIA, FIO D = *1,24 MM, MALHA 25 X 25 MM</t>
  </si>
  <si>
    <t>TELA DE ACO SOLDADA NERVURADA, CA-60, L-159, (1,69 KG/M2), DIAMETRO DO FIO = 4,5 MM, LARGURA = 2,45 M, ESPACAMENTO DA MALHA = 30 X 10 CM</t>
  </si>
  <si>
    <t>TELA DE ACO SOLDADA NERVURADA, CA-60, Q-113, (1,8 KG/M2), DIAMETRO DO FIO = 3,8 MM, LARGURA = 2,45 M, ESPACAMENTO DA MALHA = 10 X 10 CM</t>
  </si>
  <si>
    <t>TELA DE ACO SOLDADA NERVURADA, CA-60, Q-138, (2,20 KG/M2), DIAMETRO DO FIO = 4,2 MM, LARGURA = 2,45 M, ESPACAMENTO DA MALHA = 10  X 10 CM</t>
  </si>
  <si>
    <t>TELA DE ACO SOLDADA NERVURADA, CA-60, Q-159, (2,52 KG/M2), DIAMETRO DO FIO = 4,5 MM, LARGURA =  2,45 M, ESPACAMENTO DA MALHA = 10 X 10 CM</t>
  </si>
  <si>
    <t>TELA DE ACO SOLDADA NERVURADA, CA-60, Q-196, (3,11 KG/M2), DIAMETRO DO FIO = 5,0 MM, LARGURA = 2,45 M, ESPACAMENTO DA MALHA = 10 X 10 CM</t>
  </si>
  <si>
    <t>TELA DE ACO SOLDADA NERVURADA, CA-60, Q-283 (4,48 KG/M2), DIAMETRO DO FIO = 6,0 MM, LARGURA = 2,45 X 6,00 M DE COMPRIMENTO, ESPACAMENTO DA MALHA = 10 X 10 CM</t>
  </si>
  <si>
    <t>TELA DE ACO SOLDADA NERVURADA, CA-60, Q-61, (0,97 KG/M2), DIAMETRO DO FIO = 3,4 MM, LARGURA = 2,45 M, ESPACAMENTO DA MALHA = 15 X 15 CM</t>
  </si>
  <si>
    <t>TELA DE ACO SOLDADA NERVURADA, CA-60, Q-92, (1,48 KG/M2), DIAMETRO DO FIO = 4,2 MM, LARGURA = 2,45 X 60 M DE COMPRIMENTO, ESPACAMENTO DA MALHA = 15  X 15 CM</t>
  </si>
  <si>
    <t>TELA DE ACO SOLDADA NERVURADA, CA-60, T-196, (2,11 KG/M2), DIAMETRO DO FIO = 5,0 MM, LARGURA = 2,45 M, ESPACAMENTO DA MALHA = 30 X 10 CM</t>
  </si>
  <si>
    <t>TELA DE ANIAGEM ( JUTA)</t>
  </si>
  <si>
    <t>TELA DE ARAME GALVANIZADA QUADRANGULAR / LOSANGULAR, FIO 2,11 MM (14 BWG), MALHA 5 X 5 CM, H = 2 M</t>
  </si>
  <si>
    <t>TELA DE ARAME GALVANIZADA QUADRANGULAR / LOSANGULAR, FIO 2,11 MM (14 BWG), MALHA 8 X 8 CM, H = 2 M</t>
  </si>
  <si>
    <t>TELA DE ARAME GALVANIZADA QUADRANGULAR / LOSANGULAR, FIO 2,77 MM (12 BWG), MALHA 10 X 10 CM, H = 2 M</t>
  </si>
  <si>
    <t>TELA DE ARAME GALVANIZADA QUADRANGULAR / LOSANGULAR, FIO 2,77 MM (12 BWG), MALHA 5 X 5 CM, H = 2 M</t>
  </si>
  <si>
    <t>TELA DE ARAME GALVANIZADA QUADRANGULAR / LOSANGULAR, FIO 2,77 MM (12 BWG), MALHA 8 X 8 CM, H = 2 M</t>
  </si>
  <si>
    <t>TELA DE ARAME GALVANIZADA QUADRANGULAR / LOSANGULAR, FIO 3,4 MM (10 BWG), MALHA 5 X 5 CM, H = 2 M</t>
  </si>
  <si>
    <t>TELA DE ARAME GALVANIZADA QUADRANGULAR / LOSANGULAR, FIO 4,19 MM (8 BWG), MALHA 5 X 5 CM, H = 2 M</t>
  </si>
  <si>
    <t>TELA DE ARAME GALVANIZADA REVESTIDA EM PVC, QUADRANGULAR / LOSANGULAR, FIO 2,11 MM (14 BWG), BITOLA FINAL = *2,8* MM, MALHA *8 X 8* CM, H = 2 M</t>
  </si>
  <si>
    <t>TELA DE ARAME GALVANIZADA REVESTIDA EM PVC, QUADRANGULAR / LOSANGULAR, FIO 2,77 MM (12 BWG), BITOLA FINAL = *3,8* MM, MALHA 7,5 X 7,5 CM, H = 2 M</t>
  </si>
  <si>
    <t>TELA DE ARAME GALVANIZADA, HEXAGONAL, FIO 0,56 MM (24 BWG), MALHA 1/2", H = 1 M</t>
  </si>
  <si>
    <t>TELA DE ARAME ONDULADA, FIO *2,77* MM (12 BWG), MALHA 5 X 5 CM, H = 2 M</t>
  </si>
  <si>
    <t>TELA DE FIBRA DE VIDRO, ACABAMENTO ANTI-ALCALINO, MALHA 10 X 10 MM</t>
  </si>
  <si>
    <t>TELA EM MALHA HEXAGONAL DE DUPLA TORCAO 8 X 10 CM (ZN/AL REVESTIDO COM POLIMERO), FIO 2,7 MM, COM GEOMANTA OU BIOMANTA, DIMENSOES 4,0 X 2,0 X 0,6 M, COM INCLINACAO DE 70 GRAUS, PARA SOLO REFORCADO</t>
  </si>
  <si>
    <t>TELA EM METAL PARA ESTUQUE (DEPLOYE)</t>
  </si>
  <si>
    <t>TELA FACHADEIRA EM POLIETILENO, ROLO DE 3 X 100 M (L X C), COR BRANCA, SEM LOGOMARCA - PARA PROTECAO DE OBRAS</t>
  </si>
  <si>
    <t>TELA PLASTICA LARANJA, TIPO TAPUME PARA SINALIZACAO, MALHA RETANGULAR, ROLO 1.20 X 50 M (L X C)</t>
  </si>
  <si>
    <t>TELA PLASTICA TECIDA LISTRADA BRANCA E LARANJA, TIPO GUARDA CORPO, EM POLIETILENO MONOFILADO, ROLO 1,20 X 50 M (L X C)</t>
  </si>
  <si>
    <t>TELHA CERAMICA TIPO AMERICANA, COMPRIMENTO DE *45* CM, RENDIMENTO DE *12* TELHAS/M2</t>
  </si>
  <si>
    <t>TELHA DE BARRO / CERAMICA, NAO ESMALTADA, TIPO COLONIAL, CANAL, PLAN, PAULISTA, COMPRIMENTO DE *44 A 50* CM, RENDIMENTO DE COBERTURA DE *26* TELHAS/M2</t>
  </si>
  <si>
    <t>TELHA DE BARRO / CERAMICA, NAO ESMALTADA, TIPO ROMANA, AMERICANA, PORTUGUESA, FRANCESA, COMPRIMENTO DE *41* CM,  RENDIMENTO DE *16* TELHAS/M2</t>
  </si>
  <si>
    <t>TELHA DE CONCRETO TIPO CLASSICA, COR CINZA, COMPRIMENTO DE *42* CM,  RENDIMENTO DE *10* TELHAS/M2</t>
  </si>
  <si>
    <t>TELHA DE FIBRA DE VIDRO ONDULADA INCOLOR, E = 0,6 MM, DE *0,50 X 2,44* M</t>
  </si>
  <si>
    <t>TELHA DE FIBROCIMENTO E = 6 MM, DE 3,00 X 1,06 M (SEM AMIANTO)</t>
  </si>
  <si>
    <t>TELHA DE FIBROCIMENTO E = 6 MM, DE 4,10 X 1,06 M (SEM AMIANTO)</t>
  </si>
  <si>
    <t>TELHA DE FIBROCIMENTO E = 6 MM, DE 4,60 X 1,06 M (SEM AMIANTO)</t>
  </si>
  <si>
    <t>TELHA DE FIBROCIMENTO E = 8 MM, DE 3,00 X 1,06 M (SEM AMIANTO)</t>
  </si>
  <si>
    <t>TELHA DE FIBROCIMENTO E = 8 MM, DE 4,10 X 1,06 M (SEM AMIANTO)</t>
  </si>
  <si>
    <t>TELHA DE FIBROCIMENTO E = 8 MM, DE 4,60 X 1,06 M (SEM AMIANTO)</t>
  </si>
  <si>
    <t>TELHA DE FIBROCIMENTO ONDULADA E = 4 MM, DE 1,22 X 0,50 M (SEM AMIANTO)</t>
  </si>
  <si>
    <t>TELHA DE FIBROCIMENTO ONDULADA E = 4 MM, DE 2,13 X 0,50 M (SEM AMIANTO)</t>
  </si>
  <si>
    <t>TELHA DE FIBROCIMENTO ONDULADA E = 4 MM, DE 2,44 X 0,50 M (SEM AMIANTO)</t>
  </si>
  <si>
    <t>TELHA DE FIBROCIMENTO ONDULADA E = 6 MM, DE 1,53 X 1,10 M (SEM AMIANTO)</t>
  </si>
  <si>
    <t>TELHA DE FIBROCIMENTO ONDULADA E = 6 MM, DE 1,83 X 1,10 M (SEM AMIANTO)</t>
  </si>
  <si>
    <t>TELHA DE FIBROCIMENTO ONDULADA E = 6 MM, DE 2,44 X 1,10 M (SEM AMIANTO)</t>
  </si>
  <si>
    <t>TELHA DE FIBROCIMENTO ONDULADA E = 6 MM, DE 3,66 X 1,10 M (SEM AMIANTO)</t>
  </si>
  <si>
    <t>TELHA DE FIBROCIMENTO ONDULADA E = 8 MM, DE 1,53 X 1,10 M (SEM AMIANTO)</t>
  </si>
  <si>
    <t>TELHA DE FIBROCIMENTO ONDULADA E = 8 MM, DE 1,83 X 1,10 M (SEM AMIANTO)</t>
  </si>
  <si>
    <t>TELHA DE FIBROCIMENTO ONDULADA E = 8 MM, DE 2,44 X 1,10 M (SEM AMIANTO)</t>
  </si>
  <si>
    <t>TELHA DE FIBROCIMENTO ONDULADA E = 8 MM, DE 3,66 X 1,10 M (SEM AMIANTO)</t>
  </si>
  <si>
    <t>TELHA DE VIDRO TIPO FRANCESA, *39 X 23* CM</t>
  </si>
  <si>
    <t>TELHA ESTRUTURAL DE FIBROCIMENTO 1 ABA, DE 0,52 X 2,00 M (SEM AMIANTO)</t>
  </si>
  <si>
    <t>TELHA ESTRUTURAL DE FIBROCIMENTO 1 ABA, DE 0,52 X 2,50 M (SEM AMIANTO)</t>
  </si>
  <si>
    <t>TELHA ESTRUTURAL DE FIBROCIMENTO 1 ABA, DE 0,52 X 3,60 M (SEM AMIANTO)</t>
  </si>
  <si>
    <t>TELHA ESTRUTURAL DE FIBROCIMENTO 1 ABA, DE 0,52 X 4,00 M (SEM AMIANTO)</t>
  </si>
  <si>
    <t>TELHA ESTRUTURAL DE FIBROCIMENTO 1 ABA, DE 0,52 X 5,00 M (SEM AMIANTO)</t>
  </si>
  <si>
    <t>TELHA ESTRUTURAL DE FIBROCIMENTO 1 ABA, DE 0,52 X 5,50 M (SEM AMIANTO)</t>
  </si>
  <si>
    <t>TELHA ESTRUTURAL DE FIBROCIMENTO 1 ABA, DE 0,52 X 6,50 M (SEM AMIANTO)</t>
  </si>
  <si>
    <t>TELHA ESTRUTURAL DE FIBROCIMENTO 1 ABA, DE 0,52 X 7,20 M (SEM AMIANTO)</t>
  </si>
  <si>
    <t>TELHA ESTRUTURAL DE FIBROCIMENTO 2 ABAS, DE 1,00 X 3,00 M (SEM AMIANTO)</t>
  </si>
  <si>
    <t>TELHA ESTRUTURAL DE FIBROCIMENTO 2 ABAS, DE 1,00 X 4,60 M (SEM AMIANTO)</t>
  </si>
  <si>
    <t>TELHA ESTRUTURAL DE FIBROCIMENTO 2 ABAS, DE 1,00 X 6,00 M (SEM AMIANTO)</t>
  </si>
  <si>
    <t>TELHA ESTRUTURAL DE FIBROCIMENTO 2 ABAS, DE 1,00 X 7,40 M (SEM AMIANTO)</t>
  </si>
  <si>
    <t>TELHA ESTRUTURAL DE FIBROCIMENTO 2 ABAS, DE 1,00 X 8,20 M (SEM AMIANTO)</t>
  </si>
  <si>
    <t>TELHA ESTRUTURAL DE FIBROCIMENTO 2 ABAS, DE 1,00 X 9,20 M (SEM AMIANTO)</t>
  </si>
  <si>
    <t>TELHA GALVALUME COM ISOLAMENTO TERMOACUSTICO EM ESPUMA RIGIDA DE POLIURETANO (PU) INJETADO, ESPESSURA DE 30 MM, DENSIDADE DE 35 KG/M3, REVESTIMENTO EM TELHA TRAPEZOIDAL NAS DUAS FACES COM ESPESSURA DE 0,50 MM CADA, ACABAMENTO NATURAL (NAO INCLUI ACESSORIOS DE FIXACAO)</t>
  </si>
  <si>
    <t>TELHA ONDULADA EM ACO ZINCADO, ALTURA DE 17 MM, ESPESSURA DE 0,50 MM, LARGURA UTIL DE APROXIMADAMENTE 985 MM, SEM PINTURA</t>
  </si>
  <si>
    <t>TELHA TERMOISOLANTE REVESTIDA EM ACO GALVALUME, FACE SUPERIOR TRAPEZOIDAL E FACE INFERIOR PLANA (NAO INCLUI ACESSORIOS DE FIXACAO), REVEST COM ESPESSURA DE 0,50 MM, COM PRE-PINTURA DE COR BRANCA NAS DUAS FACES, NUCLEO EM POLIIOCIANURATO (PIR) COM ESPESSURA DE 50 MM</t>
  </si>
  <si>
    <t>TELHA TERMOISOLANTE REVESTIDA EM ACO GALVANIZADO, FACE SUPERIOR EM TELHA TRAPEZOIDAL E FACE INFERIOR EM CHAPA PLANA (SEM ACESSORIOS DE FIXACAO), REVESTIMENTO COM ESPESSURA DE 0,50 MM COM PRE-PINTURA NAS DUAS FACES, NUCLEO EM POLIESTIRENO (EPS) DE 30 MM</t>
  </si>
  <si>
    <t>TELHA TERMOISOLANTE REVESTIDA EM ACO GALVANIZADO, FACE SUPERIOR EM TELHA TRAPEZOIDAL E FACE INFERIOR EM CHAPA PLANA (SEM ACESSORIOS DE FIXACAO), REVESTIMENTO COM ESPESSURA DE 0,50 MM COM PRE-PINTURA NAS DUAS FACES, NUCLEO EM POLIESTIRENO (EPS) DE 50 MM</t>
  </si>
  <si>
    <t>TELHA TERMOISOLANTE REVESTIDA EM ACO GALVANIZADO, FACES SUPERIOR E INFERIOR EM TELHA TRAPEZOIDAL (SEM ACESSORIOS DE FIXACAO), REVESTIMENTO COM ESPESSURA DE 0,50 MM COM PRE-PINTURA NAS DUAS FACES, NUCLEO EM POLIESTIRENO (EPS) DE 50 MM</t>
  </si>
  <si>
    <t>TELHA TRAPEZOIDAL EM ACO ZINCADO, SEM PINTURA, ALTURA DE APROXIMADAMENTE 40 MM, ESPESSURA DE 0,50 MM E LARGURA UTIL DE 980 MM</t>
  </si>
  <si>
    <t>TELHA TRAPEZOIDAL EM ALUMINIO, ALTURA DE *38* MM E ESPESSURA DE 0,5 MM (LARGURA TOTAL DE 1056 MM E COMPRIMENTO DE 5000 MM)</t>
  </si>
  <si>
    <t>TELHA TRAPEZOIDAL EM ALUMINIO, ALTURA DE *38* MM E ESPESSURA DE 0,7 MM (LARGURA TOTAL DE 1056 MM E COMPRIMENTO DE 5000 MM)</t>
  </si>
  <si>
    <t>TELHA VIDRO TIPO CANAL OU COLONIAL, C = 46 A 50 CM</t>
  </si>
  <si>
    <t>TELHADOR  (MENSALISTA)</t>
  </si>
  <si>
    <t>TELHADOR (HORISTA)</t>
  </si>
  <si>
    <t>TERMINAL A COMPRESSAO EM COBRE ESTANHADO PARA CABO 10 MM2, 1 FURO E 1 COMPRESSAO, PARA PARAFUSO DE FIXACAO M6</t>
  </si>
  <si>
    <t>TERMINAL A COMPRESSAO EM COBRE ESTANHADO PARA CABO 120 MM2, 1 FURO E 1 COMPRESSAO, PARA PARAFUSO DE FIXACAO M12</t>
  </si>
  <si>
    <t>TERMINAL A COMPRESSAO EM COBRE ESTANHADO PARA CABO 16 MM2, 1 FURO E 1 COMPRESSAO, PARA PARAFUSO DE FIXACAO M6</t>
  </si>
  <si>
    <t>TERMINAL A COMPRESSAO EM COBRE ESTANHADO PARA CABO 2,5 MM2, 1 FURO E 1 COMPRESSAO, PARA PARAFUSO DE FIXACAO M5</t>
  </si>
  <si>
    <t>TERMINAL A COMPRESSAO EM COBRE ESTANHADO PARA CABO 25 MM2, 1 FURO E 1 COMPRESSAO, PARA PARAFUSO DE FIXACAO M8</t>
  </si>
  <si>
    <t>TERMINAL A COMPRESSAO EM COBRE ESTANHADO PARA CABO 35 MM2, 1 FURO E 1 COMPRESSAO, PARA PARAFUSO DE FIXACAO M8</t>
  </si>
  <si>
    <t>TERMINAL A COMPRESSAO EM COBRE ESTANHADO PARA CABO 4 MM2, 1 FURO E 1 COMPRESSAO, PARA PARAFUSO DE FIXACAO M5</t>
  </si>
  <si>
    <t>TERMINAL A COMPRESSAO EM COBRE ESTANHADO PARA CABO 50 MM2, 1 FURO E 1 COMPRESSAO, PARA PARAFUSO DE FIXACAO M8</t>
  </si>
  <si>
    <t>TERMINAL A COMPRESSAO EM COBRE ESTANHADO PARA CABO 6 MM2, 1 FURO E 1 COMPRESSAO, PARA PARAFUSO DE FIXACAO M6</t>
  </si>
  <si>
    <t>TERMINAL A COMPRESSAO EM COBRE ESTANHADO PARA CABO 70 MM2, 1 FURO E 1 COMPRESSAO, PARA PARAFUSO DE FIXACAO M10</t>
  </si>
  <si>
    <t>TERMINAL A COMPRESSAO EM COBRE ESTANHADO PARA CABO 95 MM2, 1 FURO E 1 COMPRESSAO, PARA PARAFUSO DE FIXACAO M12</t>
  </si>
  <si>
    <t>TERMINAL DE VENTILACAO, 100 MM, SERIE NORMAL, ESGOTO PREDIAL</t>
  </si>
  <si>
    <t>TERMINAL DE VENTILACAO, 50 MM, SERIE NORMAL, ESGOTO PREDIAL</t>
  </si>
  <si>
    <t>TERMINAL DE VENTILACAO, 75 MM, SERIE NORMAL, ESGOTO PREDIAL</t>
  </si>
  <si>
    <t>TERMINAL METALICO A PRESSAO PARA 1 CABO DE 120 MM2, COM 1 FURO DE FIXACAO</t>
  </si>
  <si>
    <t>TERMINAL METALICO A PRESSAO PARA 1 CABO DE 150 A 185 MM2, COM 2 FUROS PARA FIXACAO</t>
  </si>
  <si>
    <t>TERMINAL METALICO A PRESSAO PARA 1 CABO DE 150 MM2, COM 1 FURO DE FIXACAO</t>
  </si>
  <si>
    <t>TERMINAL METALICO A PRESSAO PARA 1 CABO DE 16 A 25 MM2, COM 2 FUROS PARA FIXACAO</t>
  </si>
  <si>
    <t>TERMINAL METALICO A PRESSAO PARA 1 CABO DE 16 MM2, COM 1 FURO DE FIXACAO</t>
  </si>
  <si>
    <t>TERMINAL METALICO A PRESSAO PARA 1 CABO DE 185 MM2, COM 1 FURO DE FIXACAO</t>
  </si>
  <si>
    <t>TERMINAL METALICO A PRESSAO PARA 1 CABO DE 240 MM2, COM 1 FURO DE FIXACAO</t>
  </si>
  <si>
    <t>TERMINAL METALICO A PRESSAO PARA 1 CABO DE 25 A 35 MM2, COM 2 FUROS PARA FIXACAO</t>
  </si>
  <si>
    <t>TERMINAL METALICO A PRESSAO PARA 1 CABO DE 25 MM2, COM 1 FURO DE FIXACAO</t>
  </si>
  <si>
    <t>TERMINAL METALICO A PRESSAO PARA 1 CABO DE 300 MM2, COM 1 FURO DE FIXACAO</t>
  </si>
  <si>
    <t>TERMINAL METALICO A PRESSAO PARA 1 CABO DE 35 MM2, COM 1 FURO DE FIXACAO</t>
  </si>
  <si>
    <t>TERMINAL METALICO A PRESSAO PARA 1 CABO DE 50 A 70 MM2, COM 2 FUROS PARA FIXACAO</t>
  </si>
  <si>
    <t>TERMINAL METALICO A PRESSAO PARA 1 CABO DE 50 MM2, COM 1 FURO DE FIXACAO</t>
  </si>
  <si>
    <t>TERMINAL METALICO A PRESSAO PARA 1 CABO DE 6 A 10 MM2, COM 1 FURO DE FIXACAO</t>
  </si>
  <si>
    <t>TERMINAL METALICO A PRESSAO PARA 1 CABO DE 70 MM2, COM 1 FURO DE FIXACAO</t>
  </si>
  <si>
    <t>TERMINAL METALICO A PRESSAO PARA 1 CABO DE 95 A 120 MM2, COM 2 FUROS PARA FIXACAO</t>
  </si>
  <si>
    <t>TERMINAL METALICO A PRESSAO PARA 1 CABO DE 95 MM2, COM 1 FURO DE FIXACAO</t>
  </si>
  <si>
    <t>TERMINAL METALICO A PRESSAO 1 CABO, PARA CABOS DE 4 A 10 MM2, COM 2 FUROS PARA FIXACAO</t>
  </si>
  <si>
    <t>TERMOFUSORA PARA TUBOS E CONEXOES EM PPR COM DIAMETROS DE 20 A 63 MM, POTENCIA DE 800 W, TENSAO 220 V</t>
  </si>
  <si>
    <t>TERMOFUSORA PARA TUBOS E CONEXOES EM PPR COM DIAMETROS DE 75 A 110 MM, POTENCIA DE *1100* W, TENSAO 220 V</t>
  </si>
  <si>
    <t>TERRA VEGETAL (ENSACADA)</t>
  </si>
  <si>
    <t>TERRA VEGETAL (GRANEL)</t>
  </si>
  <si>
    <t>TESTEIRA ANTIDERRAPANTE PARA PISO VINILICO *5 X 2,5* CM, E = 2 MM</t>
  </si>
  <si>
    <t>TIJOLO CERAMICO LAMINADO 5,5 X 11 X 23 CM (L X A X C)</t>
  </si>
  <si>
    <t>TIJOLO CERAMICO MACICO APARENTE *6 X 12 X 24* CM (L X A X C)</t>
  </si>
  <si>
    <t>TIJOLO CERAMICO MACICO APARENTE 2 FUROS, *6,5 X 10 X 20* CM (L X A X C)</t>
  </si>
  <si>
    <t>TIJOLO CERAMICO MACICO COMUM *5 X 10 X 20* CM (L X A X C)</t>
  </si>
  <si>
    <t>TIJOLO CERAMICO REFRATARIO 2,5 X 11,4 X 22,9 CM (L X A X C)</t>
  </si>
  <si>
    <t>TIJOLO CERAMICO REFRATARIO 6,3 X 11,4 X 22,9 CM (L X A X C)</t>
  </si>
  <si>
    <t>TIL CONDOMINIAL, PVC, DN 100 X 100 MM, PARA REDE COLETORA DE ESGOTO</t>
  </si>
  <si>
    <t>TIL PARA LIGACAO PREDIAL, EM PVC, JE, BBB, DN 100 X 100 MM, PARA REDE COLETORA ESGOTO</t>
  </si>
  <si>
    <t>TIL RADIAL, PVC, JE, BBB, DN 300 X 200 MM, PARA REDE COLETORA DE ESGOTO (NBR 10.569)</t>
  </si>
  <si>
    <t>TINTA / REVESTIMENTO A BASE DE RESINA EPOXI COM ALCATRAO, BICOMPONENTE</t>
  </si>
  <si>
    <t>TINTA A BASE DE RESINA ACRILICA EMULSIONADA EM AGUA, PARA SINALIZACAO HORIZONTAL VIARIA (NBR 13699:2012)</t>
  </si>
  <si>
    <t>TINTA A OLEO BRILHANTE, PARA MADEIRAS E METAIS</t>
  </si>
  <si>
    <t>TINTA ACRILICA A BASE DE SOLVENTE, PARA SINALIZACAO HORIZONTAL VIARIA (NBR 11862)</t>
  </si>
  <si>
    <t>TINTA ACRILICA PREMIUM PARA PISO</t>
  </si>
  <si>
    <t>TINTA ASFALTICA IMPERMEABILIZANTE DILUIDA EM SOLVENTE, PARA MATERIAIS CIMENTICIOS, METAL E MADEIRA</t>
  </si>
  <si>
    <t>TINTA ASFALTICA IMPERMEABILIZANTE DISPERSA EM AGUA, PARA MATERIAIS CIMENTICIOS</t>
  </si>
  <si>
    <t>TINTA BORRACHA CLORADA, ACABAMENTO SEMIBRILHO, QUALQUER COR</t>
  </si>
  <si>
    <t>TINTA EPOXI BASE AGUA PREMIUM, BRANCA</t>
  </si>
  <si>
    <t>TINTA ESMALTE BASE AGUA PREMIUM ACETINADO</t>
  </si>
  <si>
    <t>TINTA ESMALTE BASE AGUA PREMIUM BRILHANTE</t>
  </si>
  <si>
    <t>TINTA ESMALTE SINTETICO PREMIUM ACETINADO</t>
  </si>
  <si>
    <t>TINTA ESMALTE SINTETICO PREMIUM BRILHANTE</t>
  </si>
  <si>
    <t>TINTA ESMALTE SINTETICO PREMIUM DE DUPLA ACAO GRAFITE FOSCO PARA SUPERFICIES METALICAS FERROSAS</t>
  </si>
  <si>
    <t>TINTA ESMALTE SINTETICO PREMIUM DE EFEITO PROTETOR DE SUPERFICIE METALICA ALUMINIO</t>
  </si>
  <si>
    <t>TINTA ESMALTE SINTETICO PREMIUM FOSCO</t>
  </si>
  <si>
    <t>TINTA ESMALTE SINTETICO STANDARD ACETINADO</t>
  </si>
  <si>
    <t>TINTA ESMALTE SINTETICO STANDARD BRILHANTE</t>
  </si>
  <si>
    <t>TINTA ESMALTE SINTETICO STANDARD FOSCO</t>
  </si>
  <si>
    <t>TINTA LATEX ACRILICA ECONOMICA, COR BRANCA</t>
  </si>
  <si>
    <t>TINTA LATEX ACRILICA PREMIUM, COR BRANCO FOSCO</t>
  </si>
  <si>
    <t>TINTA LATEX ACRILICA STANDARD, COR BRANCA</t>
  </si>
  <si>
    <t>TINTA LATEX ACRILICA SUPER PREMIUM, COR BRANCO FOSCO</t>
  </si>
  <si>
    <t>TINTA MINERAL IMPERMEAVEL EM PO, BRANCA</t>
  </si>
  <si>
    <t>TINTA/RESINA ACRILICA PREMIUM PARA CERAMICA</t>
  </si>
  <si>
    <t>TIRANTE COM ELO, EM ARAME GALVANIZADO RIGIDO, NUMERO 10, COMPRIMENTO 2000 MM, PARA PENDURAL DE FORRO REMOVIVEL</t>
  </si>
  <si>
    <t>TIRANTE EM FERRO GALVANIZADO PARA CONTRAVENTAMENTO DE TELHA CANALETE 90, 1/4 " X 400 MM</t>
  </si>
  <si>
    <t>TOALHEIRO PLASTICO TIPO DISPENSER PARA PAPEL TOALHA INTERFOLHADO</t>
  </si>
  <si>
    <t>TOMADA INDUSTRIAL DE EMBUTIR 3P+T 30 A, 440 V, COM TRAVA, COM PLACA</t>
  </si>
  <si>
    <t>TOMADA INDUSTRIAL DE EMBUTIR 3P+T 30 A, 440 V, COM TRAVA, SEM PLACA</t>
  </si>
  <si>
    <t>TOMADA PARA ANTENA DE TV, CABO COAXIAL DE 9 MM (APENAS MODULO)</t>
  </si>
  <si>
    <t>TOMADA PARA ANTENA DE TV, CABO COAXIAL DE 9 MM, CONJUNTO MONTADO PARA EMBUTIR 4" X 2" (PLACA + SUPORTE + MODULO)</t>
  </si>
  <si>
    <t>TOMADA RJ11, 2 FIOS (APENAS MODULO)</t>
  </si>
  <si>
    <t>TOMADA RJ11, 2 FIOS, CONJUNTO MONTADO PARA EMBUTIR 4" X 2" (PLACA + SUPORTE + MODULO)</t>
  </si>
  <si>
    <t>TOMADA RJ45, 8 FIOS, CAT 5E (APENAS MODULO)</t>
  </si>
  <si>
    <t>TOMADA RJ45, 8 FIOS, CAT 5E, CONJUNTO MONTADO PARA EMBUTIR 4" X 2" (PLACA + SUPORTE + MODULO)</t>
  </si>
  <si>
    <t>TOMADA 2P+T 10A, 250V  (APENAS MODULO)</t>
  </si>
  <si>
    <t>TOMADA 2P+T 10A, 250V, CONJUNTO MONTADO PARA EMBUTIR 4" X 2" (PLACA + SUPORTE + MODULO)</t>
  </si>
  <si>
    <t>TOMADA 2P+T 10A, 250V, CONJUNTO MONTADO PARA SOBREPOR 4" X 2" (CAIXA + MODULO)</t>
  </si>
  <si>
    <t>TOMADA 2P+T 20A 250V, CONJUNTO MONTADO PARA EMBUTIR 4" X 2" (PLACA + SUPORTE + MODULO)</t>
  </si>
  <si>
    <t>TOMADA 2P+T 20A, 250V  (APENAS MODULO)</t>
  </si>
  <si>
    <t>TOMADAS (2 MODULOS) 2P+T 10A, 250V, CONJUNTO MONTADO PARA EMBUTIR 4" X 2" (PLACA + SUPORTE + MODULOS)</t>
  </si>
  <si>
    <t>TOPOGRAFO (HORISTA)</t>
  </si>
  <si>
    <t>TOPOGRAFO (MENSALISTA)</t>
  </si>
  <si>
    <t>TORNEIRA DE BOIA BALAO METALICO, VAZAO TOTAL, PARA CAIXA D'AGUA, AGUA QUENTE, ROSCA 1/2 ", COM HASTE, TORNEIRA E BALAO METALICOS</t>
  </si>
  <si>
    <t>TORNEIRA DE BOIA BALAO METALICO, VAZAO TOTAL, PARA CAIXA D'AGUA, AGUA QUENTE, ROSCA 3/4 ", COM HASTE, TORNEIRA E BALAO METALICOS</t>
  </si>
  <si>
    <t>TORNEIRA DE BOIA CONVENCIONAL PARA CAIXA D'AGUA, AGUA FRIA, 1.1/2", COM HASTE E TORNEIRA METALICOS E BALAO PLASTICO</t>
  </si>
  <si>
    <t>TORNEIRA DE BOIA CONVENCIONAL PARA CAIXA D'AGUA, AGUA FRIA, 1.1/4", COM HASTE E TORNEIRA METALICOS E BALAO PLASTICO</t>
  </si>
  <si>
    <t>TORNEIRA DE BOIA CONVENCIONAL PARA CAIXA D'AGUA, AGUA FRIA, 1/2", COM HASTE E TORNEIRA METALICOS E BALAO PLASTICO</t>
  </si>
  <si>
    <t>TORNEIRA DE BOIA CONVENCIONAL PARA CAIXA D'AGUA, AGUA FRIA, 3/4", COM HASTE E TORNEIRA METALICOS E BALAO PLASTICO</t>
  </si>
  <si>
    <t>TORNEIRA DE BOIA CONVENCIONAL PARA CAIXA D'AGUA, 1", AGUA FRIA, COM HASTE E TORNEIRA METALICOS E BALAO PLASTICO</t>
  </si>
  <si>
    <t>TORNEIRA DE BOIA CONVENCIONAL PARA CAIXA D'AGUA, 2", AGUA FRIA, COM HASTE E TORNEIRA METALICOS E BALAO PLASTICO</t>
  </si>
  <si>
    <t>TORNEIRA DE BOIA VAZAO TOTAL PARA CAIXA D'AGUA, AGUA FRIA, BITOLA 1/2", COM HASTE E TORNEIRA METALICOS E BALAO PLASTICO</t>
  </si>
  <si>
    <t>TORNEIRA DE BOIA VAZAO TOTAL PARA CAIXA D'AGUA, AGUA FRIA, BITOLA 1", COM HASTE E TORNEIRA METALICOS E BALAO PLASTICO</t>
  </si>
  <si>
    <t>TORNEIRA DE BOIA VAZAO TOTAL PARA CAIXA D'AGUA, AGUA FRIA, BITOLA 3/4", COM HASTE E TORNEIRA METALICOS E BALAO PLASTICO</t>
  </si>
  <si>
    <t>TORNEIRA DE MESA PARA LAVATORIO, METALICA CROMADA, COM MISTURADOR MONOCOMANDO, BICA BAIXA (REF 2875)</t>
  </si>
  <si>
    <t>TORNEIRA DE MESA PARA LAVATORIO, METALICA CROMADA, COM SENSOR DE APROXIMACAO ELETRICO, BIVOLT</t>
  </si>
  <si>
    <t>TORNEIRA DE MESA/BANCADA, PARA LAVATORIO, FIXA, METALICA CROMADA, PADRAO POPULAR, 1/2 " OU 3/4 " (REF 1193)</t>
  </si>
  <si>
    <t>TORNEIRA DE METAL AMARELO, PARA TANQUE / JARDIM, DE PAREDE, COM BICO PLASTICO, CANO CURTO, AREA EXTERNA, PADRAO POPULAR / USO GERAL, 1/2 " OU 3/4 " (REF 1128)</t>
  </si>
  <si>
    <t>TORNEIRA DE METAL AMARELO, PARA TANQUE / JARDIM, DE PAREDE, SEM BICO, CANO CURTO, PADRAO POPULAR / USO GERAL, 1/2 " OU 3/4 " (REF 1120)</t>
  </si>
  <si>
    <t>TORNEIRA ELETRICA DE PAREDE, BICA ALTA, PARA COZINHA, 5500 W (110/220 V)</t>
  </si>
  <si>
    <t>TORNEIRA METALICA CROMADA CANO CURTO, SEM BICO, SEM AREJADOR, DE PAREDE, PARA TANQUE E USO GERAL, 1/2 " OU 3/4 " (REF 1143)</t>
  </si>
  <si>
    <t>TORNEIRA METALICA CROMADA DE MESA PARA LAVATORIO, BICA ALTA, COM AREJADOR (REF 1195)</t>
  </si>
  <si>
    <t>TORNEIRA METALICA CROMADA DE MESA PARA LAVATORIO, COM SENSOR DE PRESENCA A PILHA, COM AREJADOR EMBUTIDO</t>
  </si>
  <si>
    <t>TORNEIRA METALICA CROMADA DE MESA, PARA LAVATORIO, TEMPORIZADA PRESSAO FECHAMENTO AUTOMATICO, BICA BAIXA</t>
  </si>
  <si>
    <t>TORNEIRA METALICA CROMADA DE PAREDE LONGA PARA LAVATORIO, COM AREJADOR, ACIONAMENTO ALAVANCA, 1/4 DE VOLTA (REF 1178)</t>
  </si>
  <si>
    <t>TORNEIRA METALICA CROMADA DE PAREDE, PARA COZINHA, BICA MOVEL, COM AREJADOR, 1/2 " OU 3/4 " (REF 1167 / 1168)</t>
  </si>
  <si>
    <t>TORNEIRA METALICA CROMADA PARA JARDIM / TANQUE, COM BICO PLASTICO, CANO LONGO, DE PAREDE, PADRAO POPULAR / USO GERAL , 1/2 " OU 3/4 " (REF 1153 / 1130)</t>
  </si>
  <si>
    <t>TORNEIRA METALICA CROMADA PARA TANQUE / JARDIM, SEM BICO , CANO LONGO, DE PAREDE, PADRAO POPULAR / USO GERAL, 1/2 " OU 3/4 " (REF 1126)</t>
  </si>
  <si>
    <t>TORNEIRA METALICA CROMADA, CANO CURTO, COM AREJADOR, SEM BICO PLASTICO, DE PAREDE, PARA USO GERAL, 1/2 " OU 3/4 " (REF 1152 / 1154)</t>
  </si>
  <si>
    <t>TORNEIRA METALICA CROMADA, DE MESA/BANCADA, PARA COZINHA, BICA MOVEL, COM AREJADOR, 1/2 " OU 3/4 " (REF 1167 / 1168)</t>
  </si>
  <si>
    <t>TORNEIRA METALICA CROMADA, RETA, DE PAREDE, PARA COZINHA, COM AREJADOR, PADRAO POPULAR, 1/2 " OU 3/4 " (REF 1159 / 1160)</t>
  </si>
  <si>
    <t>TORNEIRA METALICA CROMADA, RETA, DE PAREDE, PARA COZINHA, SEM BICO, SEM AREJADOR, PADRAO POPULAR, 1/2 " OU 3/4 " (REF 1158)</t>
  </si>
  <si>
    <t>TORNEIRA PLASTICA DE BOIA CONVENCIONAL PARA CAIXA DE AGUA, AGUA FRIA, 3/4 ", COM HASTE METALICA E COM TORNEIRA E BALAO PLASTICOS (PADRAO POPULAR)</t>
  </si>
  <si>
    <t>TORNEIRA PLASTICA DE BOIA PARA CAIXA DE DESCARGA,  1/2", BALAO E TORNEIRA PLASTICOS, COM HASTE METALICA</t>
  </si>
  <si>
    <t>TORNEIRA PLASTICA DE MESA, BICA MOVEL, PARA COZINHA 1/2 "</t>
  </si>
  <si>
    <t>TORNEIRA PLASTICA PARA TANQUE 1/2 " OU 3/4 " COM BICO PARA MANGUEIRA</t>
  </si>
  <si>
    <t>TRANSFORMADOR TRIFASICO DE DISTRIBUICAO, POTENCIA DE 1000 KVA, TENSAO NOMINAL DE 15 KV, TENSAO SECUNDARIA DE 220/127V, EM OLEO ISOLANTE TIPO MINERAL</t>
  </si>
  <si>
    <t>TRANSFORMADOR TRIFASICO DE DISTRIBUICAO, POTENCIA DE 112,5 KVA, TENSAO NOMINAL DE 15 KV, TENSAO SECUNDARIA DE 220/127V, EM OLEO ISOLANTE TIPO MINERAL</t>
  </si>
  <si>
    <t>TRANSFORMADOR TRIFASICO DE DISTRIBUICAO, POTENCIA DE 15 KVA, TENSAO NOMINAL DE 15 KV, TENSAO SECUNDARIA DE 220/127V, EM OLEO ISOLANTE TIPO MINERAL</t>
  </si>
  <si>
    <t>TRANSFORMADOR TRIFASICO DE DISTRIBUICAO, POTENCIA DE 150 KVA, TENSAO NOMINAL DE 15 KV, TENSAO SECUNDARIA DE 220/127V, EM OLEO ISOLANTE TIPO MINERAL</t>
  </si>
  <si>
    <t>TRANSFORMADOR TRIFASICO DE DISTRIBUICAO, POTENCIA DE 1500 KVA, TENSAO NOMINAL DE 15 KV, TENSAO SECUNDARIA DE 220/127V, EM OLEO ISOLANTE TIPO MINERAL</t>
  </si>
  <si>
    <t>TRANSFORMADOR TRIFASICO DE DISTRIBUICAO, POTENCIA DE 225 KVA, TENSAO NOMINAL DE 15 KV, TENSAO SECUNDARIA DE 220/127V, EM OLEO ISOLANTE TIPO MINERAL</t>
  </si>
  <si>
    <t>TRANSFORMADOR TRIFASICO DE DISTRIBUICAO, POTENCIA DE 30 KVA, TENSAO NOMINAL DE 15 KV, TENSAO SECUNDARIA DE 220/127V, EM OLEO ISOLANTE TIPO MINERAL</t>
  </si>
  <si>
    <t>TRANSFORMADOR TRIFASICO DE DISTRIBUICAO, POTENCIA DE 300 KVA, TENSAO NOMINAL DE 15 KV, TENSAO SECUNDARIA DE 220/127V, EM OLEO ISOLANTE TIPO MINERAL</t>
  </si>
  <si>
    <t>TRANSFORMADOR TRIFASICO DE DISTRIBUICAO, POTENCIA DE 45 KVA, TENSAO NOMINAL DE 15 KV, TENSAO SECUNDARIA DE 220/127V, EM OLEO ISOLANTE TIPO MINERAL</t>
  </si>
  <si>
    <t>TRANSFORMADOR TRIFASICO DE DISTRIBUICAO, POTENCIA DE 500 KVA, TENSAO NOMINAL DE 15 KV, TENSAO SECUNDARIA DE 220/127V, EM OLEO ISOLANTE TIPO MINERAL</t>
  </si>
  <si>
    <t>TRANSFORMADOR TRIFASICO DE DISTRIBUICAO, POTENCIA DE 75 KVA, TENSAO NOMINAL DE 15 KV, TENSAO SECUNDARIA DE 220/127V, EM OLEO ISOLANTE TIPO MINERAL</t>
  </si>
  <si>
    <t>TRANSFORMADOR TRIFASICO DE DISTRIBUICAO, POTENCIA DE 750 KVA, TENSAO NOMINAL DE 15 KV, TENSAO SECUNDARIA DE 220/127V, EM OLEO ISOLANTE TIPO MINERAL</t>
  </si>
  <si>
    <t>TRANSPORTE - HORISTA (COLETADO CAIXA - ENCARGOS COMPLEMENTARES)</t>
  </si>
  <si>
    <t>TRANSPORTE - MENSALISTA (COLETADO CAIXA - ENCARGOS COMPLEMENTARES</t>
  </si>
  <si>
    <t>TRATOR DE ESTEIRAS, POTENCIA BRUTA DE 133 HP, PESO OPERACIONAL DE 14 T, COM LAMINA COM CAPACIDADE DE 3,00 M3</t>
  </si>
  <si>
    <t>TRATOR DE ESTEIRAS, POTENCIA BRUTA DE 347 HP, PESO OPERACIONAL DE 38,5 T, COM ESCARIFICADOR E LAMINA COM CAPACIDADE DE 4,70M3</t>
  </si>
  <si>
    <t>TRATOR DE ESTEIRAS, POTENCIA DE 100 HP, PESO OPERACIONAL DE 9,4 T, COM LAMINA COM CAPACIDADE DE 2,19 M3</t>
  </si>
  <si>
    <t>TRATOR DE ESTEIRAS, POTENCIA DE 150 HP, PESO OPERACIONAL DE 16,7 T, COM RODA MOTRIZ ELEVADA E LAMINA COM CONTATO DE 3,18M3</t>
  </si>
  <si>
    <t>TRATOR DE ESTEIRAS, POTENCIA DE 170 HP, PESO OPERACIONAL DE 19 T, COM LAMINA COM CAPACIDADE DE 5,2 M3</t>
  </si>
  <si>
    <t>TRATOR DE ESTEIRAS, POTENCIA DE 347 HP, PESO OPERACIONAL DE 38,5 T, COM LAMINA COM CAPACIDADE DE 8,70M3</t>
  </si>
  <si>
    <t>TRATOR DE ESTEIRAS, POTENCIA NO VOLANTE DE 200 HP, PESO OPERACIONAL DE 20,1 T, COM RODA MOTRIZ ELEVADA E LAMINA COM CAPACIDADE DE 3,89 M3</t>
  </si>
  <si>
    <t>TRATOR DE ESTEIRAS, POTENCIA 125 HP, PESO OPERACIONAL DE 12,9 T, COM LAMINA COM CAPACIDADE DE 2,7 M3</t>
  </si>
  <si>
    <t>TRATOR DE PNEUS COM POTENCIA DE 105 CV, TRACAO 4 X 4, PESO COM LASTRO DE 5775 KG</t>
  </si>
  <si>
    <t>TRATOR DE PNEUS COM POTENCIA DE 122 CV, TRACAO 4 X 4, PESO COM LASTRO DE 4510 KG</t>
  </si>
  <si>
    <t>TRATOR DE PNEUS COM POTENCIA DE 15 CV, PESO COM LASTRO DE 1160 KG</t>
  </si>
  <si>
    <t>TRATOR DE PNEUS COM POTENCIA DE 50 CV, TRACAO 4 X 2, PESO COM LASTRO DE 2714 KG</t>
  </si>
  <si>
    <t>TRATOR DE PNEUS COM POTENCIA DE 85 CV, TRACAO 4 X 4, PESO COM LASTRO DE 4675 KG</t>
  </si>
  <si>
    <t>TRATOR DE PNEUS COM POTENCIA DE 85 CV, TURBO,  PESO COM LASTRO DE 4900 KG</t>
  </si>
  <si>
    <t>TRATOR DE PNEUS COM POTENCIA DE 95 CV, TRACAO 4 X 4, PESO MAXIMO DE 5225 KG</t>
  </si>
  <si>
    <t>TRAVA / PRENDEDOR DE PORTA, EM LATAO CROMADO, MONTADO EM PISO</t>
  </si>
  <si>
    <t>TRAVA-QUEDAS EM ACO PARA CORDA DE 12 MM, EXTENSOR DE 25 X 300 MM, COM MOSQUETAO TIPO GANCHO TRAVA DUPLA</t>
  </si>
  <si>
    <t>TRELICA NERVURADA (ESPACADOR), ALTURA = 120,0 MM, DIAMETRO DOS BANZOS INFERIORES E SUPERIOR = 6,0 MM, DIAMETRO DA DIAGONAL = 4,2 MM</t>
  </si>
  <si>
    <t>TRILHO PANTOGRAFICO CONCAVO, TIPO U, EM ALUMINIO, COM DIMENSOES DE APROX *35 X 35* MM, PARA ROLDANA DE PORTA DE CORRER</t>
  </si>
  <si>
    <t>TRILHO PANTOGRAFICO RETO, EM ALUMINIO, TIPO U, COM DIMENSOES DE *38 X 38* MM PARA PORTA DE CORRER</t>
  </si>
  <si>
    <t>TRILHO QUADRADO FRIZADO PARA RODIZIO (VERGALHAO MACICO), EM ALUMINIO, COM DIMENSOES DE *6 X 6* MM</t>
  </si>
  <si>
    <t>TROLEY MANUAL CAPACIDADE 1 T</t>
  </si>
  <si>
    <t>TUBO / MANGUEIRA PRETA EM POLIETILENO, LINHA PESADA OU REFORCADA, TIPO ESPAGUETE, PARA INJECAO DE CALDA DE CIMENTO, D = 1/2", ESPESSURA 1,5 MM</t>
  </si>
  <si>
    <t>TUBO ACO CARBONO COM COSTURA, NBR 5580, CLASSE L, DN = 15 MM, E = 2,25 MM, 1,06 KG/M</t>
  </si>
  <si>
    <t>TUBO ACO CARBONO COM COSTURA, NBR 5580, CLASSE L, DN = 25 MM, E = 2,65 MM, 2,02 KG/M</t>
  </si>
  <si>
    <t>TUBO ACO CARBONO COM COSTURA, NBR 5580, CLASSE L, DN = 40 MM, E = 3,0 MM, 3,34 KG/M</t>
  </si>
  <si>
    <t>TUBO ACO CARBONO COM COSTURA, NBR 5580, CLASSE L, DN = 80 MM, E = 3,35 MM, 7,07 KG/M</t>
  </si>
  <si>
    <t>TUBO ACO CARBONO COM COSTURA, NBR 5580, CLASSE M, DN = 25 MM, E = 3,35 MM, *2,50* KG//M</t>
  </si>
  <si>
    <t>TUBO ACO CARBONO COM COSTURA, NBR 5580, CLASSE M, DN = 40 MM, E = 3,35 MM, *3,71* KG//M</t>
  </si>
  <si>
    <t>TUBO ACO CARBONO COM COSTURA, NBR 5580, CLASSE M, DN = 80 MM, E = 4,05 MM, *8,47* KG/M</t>
  </si>
  <si>
    <t>TUBO ACO CARBONO SEM COSTURA 1 1/2", E= *3,68 MM, SCHEDULE 40, 4,05 KG/M</t>
  </si>
  <si>
    <t>TUBO ACO CARBONO SEM COSTURA 1 1/4", E= *3,56 MM, SCHEDULE 40, *3,38* KG/M</t>
  </si>
  <si>
    <t>TUBO ACO CARBONO SEM COSTURA 1/2", E= *2,77 MM, SCHEDULE 40, *1,27 KG/M</t>
  </si>
  <si>
    <t>TUBO ACO CARBONO SEM COSTURA 1/2", E= *3,73 MM, SCHEDULE 80, *1,62 KG/M</t>
  </si>
  <si>
    <t>TUBO ACO CARBONO SEM COSTURA 1", E= *3,38 MM, SCHEDULE 40, *2,50* KG/M</t>
  </si>
  <si>
    <t>TUBO ACO CARBONO SEM COSTURA 14", E= *11,13 MM, SCHEDULE 40, *94,55 KG/M</t>
  </si>
  <si>
    <t>TUBO ACO CARBONO SEM COSTURA 2 1/2", E = 5,16 MM, SCHEDULE 40 (8,62 KG/M)</t>
  </si>
  <si>
    <t>TUBO ACO CARBONO SEM COSTURA 2", E= *3,91* MM, SCHEDULE 40, *5,43* KG/M</t>
  </si>
  <si>
    <t>TUBO ACO CARBONO SEM COSTURA 20", E= *12,70 MM, SCHEDULE 30, *154,97 KG/M</t>
  </si>
  <si>
    <t>TUBO ACO CARBONO SEM COSTURA 20", E= *6,35 MM,  SCHEDULE 10, *78,46 KG/M</t>
  </si>
  <si>
    <t>TUBO ACO CARBONO SEM COSTURA 3/4", E= *2,87 MM, SCHEDULE 40, *1,69 KG/M</t>
  </si>
  <si>
    <t>TUBO ACO CARBONO SEM COSTURA 3/4", E= *3,91 MM, SCHEDULE 80, *2,19 KG/M.</t>
  </si>
  <si>
    <t>TUBO ACO CARBONO SEM COSTURA 3", E= *5,49 MM, SCHEDULE 40, *11,28* KG/M</t>
  </si>
  <si>
    <t>TUBO ACO CARBONO SEM COSTURA 4", E= *6,02 MM, SCHEDULE 40, *16,06 KG/M</t>
  </si>
  <si>
    <t>TUBO ACO CARBONO SEM COSTURA 4", E= *8,56 MM, SCHEDULE 80, *22,31 KG/M</t>
  </si>
  <si>
    <t>TUBO ACO CARBONO SEM COSTURA 5", E= *6,55 MM, SCHEDULE 40, *21,75* KG/M</t>
  </si>
  <si>
    <t>TUBO ACO CARBONO SEM COSTURA 6", E= *10,97 MM, SCHEDULE 80, *42,56 KG/M</t>
  </si>
  <si>
    <t>TUBO ACO CARBONO SEM COSTURA 6", E= 7,11 MM,  SCHEDULE 40, *28,26 KG/M</t>
  </si>
  <si>
    <t>TUBO ACO CARBONO SEM COSTURA 8", E= *12,70 MM, SCHEDULE 80, *64,64 KG/M</t>
  </si>
  <si>
    <t>TUBO ACO CARBONO SEM COSTURA 8", E= *6,35 MM,  SCHEDULE 20, *33,27 KG/M</t>
  </si>
  <si>
    <t>TUBO ACO CARBONO SEM COSTURA 8", E= *7,04 MM, SCHEDULE 30, *36,75 KG/M</t>
  </si>
  <si>
    <t>TUBO ACO CARBONO SEM COSTURA 8", E= *8,18 MM, SCHEDULE 40, *42,55 KG/M</t>
  </si>
  <si>
    <t>TUBO ACO GALVANIZADO COM COSTURA, CLASSE LEVE, DN 100 MM ( 4"),  E = 3,75 MM,  *10,55* KG/M (NBR 5580)</t>
  </si>
  <si>
    <t>TUBO ACO GALVANIZADO COM COSTURA, CLASSE LEVE, DN 15 MM ( 1/2"),  E = 2,25 MM,  *1,2* KG/M (NBR 5580)</t>
  </si>
  <si>
    <t>TUBO ACO GALVANIZADO COM COSTURA, CLASSE LEVE, DN 20 MM ( 3/4"),  E = 2,25 MM,  *1,3* KG/M (NBR 5580)</t>
  </si>
  <si>
    <t>TUBO ACO GALVANIZADO COM COSTURA, CLASSE LEVE, DN 25 MM ( 1"),  E = 2,65 MM,  *2,11* KG/M (NBR 5580)</t>
  </si>
  <si>
    <t>TUBO ACO GALVANIZADO COM COSTURA, CLASSE LEVE, DN 32 MM ( 1 1/4"),  E = 2,65 MM,  *2,71* KG/M (NBR 5580)</t>
  </si>
  <si>
    <t>TUBO ACO GALVANIZADO COM COSTURA, CLASSE LEVE, DN 40 MM ( 1 1/2"),  E = 3,00 MM,  *3,48* KG/M (NBR 5580)</t>
  </si>
  <si>
    <t>TUBO ACO GALVANIZADO COM COSTURA, CLASSE LEVE, DN 50 MM ( 2"),  E = 3,00 MM,  *4,40* KG/M (NBR 5580)</t>
  </si>
  <si>
    <t>TUBO ACO GALVANIZADO COM COSTURA, CLASSE LEVE, DN 65 MM ( 2 1/2"),  E = 3,35 MM, * 6,23* KG/M (NBR 5580)</t>
  </si>
  <si>
    <t>TUBO ACO GALVANIZADO COM COSTURA, CLASSE LEVE, DN 80 MM ( 3"),  E = 3,35 MM, *7,32* KG/M (NBR 5580)</t>
  </si>
  <si>
    <t>TUBO ACO GALVANIZADO COM COSTURA, CLASSE MEDIA, DN 1.1/2", E = *3,25* MM, PESO *3,61* KG/M (NBR 5580)</t>
  </si>
  <si>
    <t>TUBO ACO GALVANIZADO COM COSTURA, CLASSE MEDIA, DN 1.1/4", E = *3,25* MM, PESO *3,14* KG/M (NBR 5580)</t>
  </si>
  <si>
    <t>TUBO ACO GALVANIZADO COM COSTURA, CLASSE MEDIA, DN 1/2", E = *2,65* MM, PESO *1,22* KG/M (NBR 5580)</t>
  </si>
  <si>
    <t>TUBO ACO GALVANIZADO COM COSTURA, CLASSE MEDIA, DN 1", E = 3,38 MM, PESO 2,50 KG/M (NBR 5580)</t>
  </si>
  <si>
    <t>TUBO ACO GALVANIZADO COM COSTURA, CLASSE MEDIA, DN 2.1/2", E = *3,65* MM, PESO *6,51* KG/M (NBR 5580)</t>
  </si>
  <si>
    <t>TUBO ACO GALVANIZADO COM COSTURA, CLASSE MEDIA, DN 2", E = *3,65* MM, PESO *5,10* KG/M (NBR 5580)</t>
  </si>
  <si>
    <t>TUBO ACO GALVANIZADO COM COSTURA, CLASSE MEDIA, DN 3/4", E = *2,65* MM, PESO *1,58* KG/M (NBR 5580)</t>
  </si>
  <si>
    <t>TUBO ACO GALVANIZADO COM COSTURA, CLASSE MEDIA, DN 3", E = *4,05* MM, PESO *8,47* KG/M (NBR 5580)</t>
  </si>
  <si>
    <t>TUBO ACO GALVANIZADO COM COSTURA, CLASSE MEDIA, DN 4", E = 4,50* MM, PESO 12,10* KG/M (NBR 5580)</t>
  </si>
  <si>
    <t>TUBO ACO GALVANIZADO COM COSTURA, CLASSE MEDIA, DN 5", E = *5,40* MM, PESO *17,80* KG/M (NBR 5580)</t>
  </si>
  <si>
    <t>TUBO ACO GALVANIZADO COM COSTURA, CLASSE MEDIA, DN 6", E = 4,85* MM, PESO 19,68* KG/M (NBR 5580)</t>
  </si>
  <si>
    <t>TUBO ACO INDUSTRIAL DN 2" (50,8 MM) E=1,50MM, PESO= 1,8237 KG/M</t>
  </si>
  <si>
    <t>TUBO COLETOR DE ESGOTO PVC, JEI, DN 100 MM (NBR  7362)</t>
  </si>
  <si>
    <t>TUBO COLETOR DE ESGOTO PVC, JEI, DN 200 MM (NBR 7362)</t>
  </si>
  <si>
    <t>TUBO COLETOR DE ESGOTO PVC, JEI, DN 250 MM (NBR 7362)</t>
  </si>
  <si>
    <t>TUBO COLETOR DE ESGOTO PVC, JEI, DN 300 MM (NBR 7362)</t>
  </si>
  <si>
    <t>TUBO COLETOR DE ESGOTO PVC, JEI, DN 350 MM (NBR 7362)</t>
  </si>
  <si>
    <t>TUBO COLETOR DE ESGOTO PVC, JEI, DN 400 MM (NBR 7362)</t>
  </si>
  <si>
    <t>TUBO COLETOR DE ESGOTO, PVC, JEI, DN 150 MM  (NBR 7362)</t>
  </si>
  <si>
    <t>TUBO CORRUGADO PEAD, PAREDE DUPLA, INTERNA LISA, JEI DN/DI 500 MM (DRENAGEM/ESGOTO)</t>
  </si>
  <si>
    <t>TUBO CORRUGADO PEAD, PAREDE DUPLA, INTERNA LISA, JEI, DN/DI *1000* MM, PARA SANEAMENTO (DRENAGEM/ESGOTO)</t>
  </si>
  <si>
    <t>TUBO CORRUGADO PEAD, PAREDE DUPLA, INTERNA LISA, JEI, DN/DI *400* MM, PARA SANEAMENTO (DRENAGEM/ESGOTO)</t>
  </si>
  <si>
    <t>TUBO CORRUGADO PEAD, PAREDE DUPLA, INTERNA LISA, JEI, DN/DI *800* MM, PARA SANEAMENTO (DRENAGEM/ESGOTO)</t>
  </si>
  <si>
    <t>TUBO CORRUGADO PEAD, PAREDE DUPLA, INTERNA LISA, JEI, DN/DI 1200 MM, PARA SANEAMENTO (DRENAGEM/ESGOTO)</t>
  </si>
  <si>
    <t>TUBO CORRUGADO PEAD, PAREDE DUPLA, INTERNA LISA, JEI, DN/DI 250 MM, PARA SANEAMENTO (DRENAGEM/ESGOTO)</t>
  </si>
  <si>
    <t>TUBO CORRUGADO PEAD, PAREDE DUPLA, INTERNA LISA, JEI, DN/DI 300 MM, PARA SANEAMENTO (DRENAGEM/ESGOTO)</t>
  </si>
  <si>
    <t>TUBO CORRUGADO PEAD, PAREDE DUPLA, INTERNA LISA, JEI, DN/DI 600 MM, PARA SANEAMENTO (DRENAGEM/ESGOTO)</t>
  </si>
  <si>
    <t>TUBO CPVC SOLDAVEL, 35 MM, AGUA QUENTE PREDIAL (NBR 15884)</t>
  </si>
  <si>
    <t>TUBO CPVC, SOLDAVEL, 114 MM, AGUA QUENTE (NBR 15884)</t>
  </si>
  <si>
    <t>TUBO CPVC, SOLDAVEL, 15 MM, AGUA QUENTE PREDIAL (NBR 15884)</t>
  </si>
  <si>
    <t>TUBO CPVC, SOLDAVEL, 22 MM, AGUA QUENTE PREDIAL (NBR 15884)</t>
  </si>
  <si>
    <t>TUBO CPVC, SOLDAVEL, 28 MM, AGUA QUENTE PREDIAL (NBR 15884)</t>
  </si>
  <si>
    <t>TUBO CPVC, SOLDAVEL, 42 MM, AGUA QUENTE PREDIAL (NBR 15884)</t>
  </si>
  <si>
    <t>TUBO CPVC, SOLDAVEL, 54 MM, AGUA QUENTE PREDIAL (NBR 15884)</t>
  </si>
  <si>
    <t>TUBO CPVC, SOLDAVEL, 73 MM, AGUA QUENTE PREDIAL (NBR 15884)</t>
  </si>
  <si>
    <t>TUBO CPVC, SOLDAVEL, 89 MM, AGUA QUENTE PREDIAL (NBR 15884)</t>
  </si>
  <si>
    <t>TUBO DE BORRACHA ELASTOMERICA FLEXIVEL, PRETA, PARA ISOLAMENTO TERMICO DE TUBULACAO, DN 1 1/8" (28 MM), E= 32 MM, COEFICIENTE DE CONDUTIVIDADE TERMICA 0,036W/mK, VAPOR DE AGUA MAIOR OU IGUAL A 10.000</t>
  </si>
  <si>
    <t>TUBO DE BORRACHA ELASTOMERICA FLEXIVEL, PRETA, PARA ISOLAMENTO TERMICO DE TUBULACAO, DN 1 3/8" (35 MM), E= 32 MM, COEFICIENTE DE CONDUTIVIDADE TERMICA 0,036W/mK, VAPOR DE AGUA MAIOR OU IGUAL A 10.000</t>
  </si>
  <si>
    <t>TUBO DE BORRACHA ELASTOMERICA FLEXIVEL, PRETA, PARA ISOLAMENTO TERMICO DE TUBULACAO, DN 1 5/8" (42 MM), E= 32 MM, COEFICIENTE DE CONDUTIVIDADE TERMICA 0,036W/mK, VAPOR DE AGUA MAIOR OU IGUAL A 10.000</t>
  </si>
  <si>
    <t>TUBO DE BORRACHA ELASTOMERICA FLEXIVEL, PRETA, PARA ISOLAMENTO TERMICO DE TUBULACAO, DN 1/2" (12 MM), E= 19 MM, COEFICIENTE DE CONDUTIVIDADE TERMICA 0,036W/mK, VAPOR DE AGUA MAIOR OU IGUAL A 10.000</t>
  </si>
  <si>
    <t>TUBO DE BORRACHA ELASTOMERICA FLEXIVEL, PRETA, PARA ISOLAMENTO TERMICO DE TUBULACAO, DN 1/4" (6 MM), E= 9 MM, COEFICIENTE DE CONDUTIVIDADE TERMICA 0,036W/mK, VAPOR DE AGUA MAIOR OU IGUAL A 10.000</t>
  </si>
  <si>
    <t>TUBO DE BORRACHA ELASTOMERICA FLEXIVEL, PRETA, PARA ISOLAMENTO TERMICO DE TUBULACAO, DN 1" (25 MM), E= 32 MM, COEFICIENTE DE CONDUTIVIDADE TERMICA 0,036W/mK, VAPOR DE AGUA MAIOR OU IGUAL A 10.000</t>
  </si>
  <si>
    <t>TUBO DE BORRACHA ELASTOMERICA FLEXIVEL, PRETA, PARA ISOLAMENTO TERMICO DE TUBULACAO, DN 2 1/8" (54 MM), E= 32 MM, COEFICIENTE DE CONDUTIVIDADE TERMICA 0,036W/mK, VAPOR DE AGUA MAIOR OU IGUAL A 10.000</t>
  </si>
  <si>
    <t>TUBO DE BORRACHA ELASTOMERICA FLEXIVEL, PRETA, PARA ISOLAMENTO TERMICO DE TUBULACAO, DN 2 5/8" (*64* MM), E= *32* MM, COEFICIENTE DE CONDUTIVIDADE TERMICA 0,036W/MK, VAPOR DE AGUA MAIOR OU IGUAL A 10.000</t>
  </si>
  <si>
    <t>TUBO DE BORRACHA ELASTOMERICA FLEXIVEL, PRETA, PARA ISOLAMENTO TERMICO DE TUBULACAO, DN 3/4" (18 MM), E= 32 MM, COEFICIENTE DE CONDUTIVIDADE TERMICA 0,036W/mK, VAPOR DE AGUA MAIOR OU IGUAL A 10.000</t>
  </si>
  <si>
    <t>TUBO DE BORRACHA ELASTOMERICA FLEXIVEL, PRETA, PARA ISOLAMENTO TERMICO DE TUBULACAO, DN 3/8" (10 MM), E= 19 MM, COEFICIENTE DE CONDUTIVIDADE TERMICA 0,036W/mK, VAPOR DE AGUA MAIOR OU IGUAL A 10.000</t>
  </si>
  <si>
    <t>TUBO DE BORRACHA ELASTOMERICA FLEXIVEL, PRETA, PARA ISOLAMENTO TERMICO DE TUBULACAO, DN 5/8" (15 MM), E= 19 MM, COEFICIENTE DE CONDUTIVIDADE TERMICA 0,036W/MK, VAPOR DE AGUA MAIOR OU IGUAL A 10.000</t>
  </si>
  <si>
    <t>TUBO DE BORRACHA ELASTOMERICA FLEXIVEL, PRETA, PARA ISOLAMENTO TERMICO DE TUBULACAO, DN 7/8" (22 MM), E= 32 MM, COEFICIENTE DE CONDUTIVIDADE TERMICA 0,036W/mK, VAPOR DE AGUA MAIOR OU IGUAL A 10.000</t>
  </si>
  <si>
    <t>TUBO DE COBRE CLASSE "A", DN = 1 " (28 MM), PARA INSTALACOES DE MEDIA PRESSAO PARA GASES COMBUSTIVEIS E MEDICINAIS</t>
  </si>
  <si>
    <t>TUBO DE COBRE CLASSE "A", DN = 1 1/2 " (42 MM), PARA INSTALACOES DE MEDIA PRESSAO PARA GASES COMBUSTIVEIS E MEDICINAIS</t>
  </si>
  <si>
    <t>TUBO DE COBRE CLASSE "A", DN = 1 1/4 " (35 MM), PARA INSTALACOES DE MEDIA PRESSAO PARA GASES COMBUSTIVEIS E MEDICINAIS</t>
  </si>
  <si>
    <t>TUBO DE COBRE CLASSE "A", DN = 1/2 " (15 MM), PARA INSTALACOES DE MEDIA PRESSAO PARA GASES COMBUSTIVEIS E MEDICINAIS</t>
  </si>
  <si>
    <t>TUBO DE COBRE CLASSE "A", DN = 2 1/2 " (66 MM), PARA INSTALACOES DE MEDIA PRESSAO PARA GASES COMBUSTIVEIS E MEDICINAIS</t>
  </si>
  <si>
    <t>TUBO DE COBRE CLASSE "A", DN = 3 " (79 MM), PARA INSTALACOES DE MEDIA PRESSAO PARA GASES COMBUSTIVEIS E MEDICINAIS</t>
  </si>
  <si>
    <t>TUBO DE COBRE CLASSE "A", DN = 3/4 " (22 MM), PARA INSTALACOES DE MEDIA PRESSAO PARA GASES COMBUSTIVEIS E MEDICINAIS</t>
  </si>
  <si>
    <t>TUBO DE COBRE CLASSE "A", DN = 4 " (104 MM), PARA INSTALACOES DE MEDIA PRESSAO PARA GASES COMBUSTIVEIS E MEDICINAIS</t>
  </si>
  <si>
    <t>TUBO DE COBRE CLASSE "E", DN = 104 MM, PARA INSTALACAO HIDRAULICA PREDIAL</t>
  </si>
  <si>
    <t>TUBO DE COBRE CLASSE "E", DN = 15 MM, PARA INSTALACAO HIDRAULICA PREDIAL</t>
  </si>
  <si>
    <t>TUBO DE COBRE CLASSE "E", DN = 22 MM, PARA INSTALACAO HIDRAULICA PREDIAL</t>
  </si>
  <si>
    <t>TUBO DE COBRE CLASSE "E", DN = 28 MM, PARA INSTALACAO HIDRAULICA PREDIAL</t>
  </si>
  <si>
    <t>TUBO DE COBRE CLASSE "E", DN = 35 MM, PARA INSTALACAO HIDRAULICA PREDIAL</t>
  </si>
  <si>
    <t>TUBO DE COBRE CLASSE "E", DN = 42 MM, PARA INSTALACAO HIDRAULICA PREDIAL</t>
  </si>
  <si>
    <t>TUBO DE COBRE CLASSE "E", DN = 54 MM, PARA INSTALACAO HIDRAULICA PREDIAL</t>
  </si>
  <si>
    <t>TUBO DE COBRE CLASSE "E", DN = 66 MM, PARA INSTALACAO HIDRAULICA PREDIAL</t>
  </si>
  <si>
    <t>TUBO DE COBRE CLASSE "E", DN = 79 MM, PARA INSTALACAO HIDRAULICA PREDIAL</t>
  </si>
  <si>
    <t>TUBO DE COBRE CLASSE "I", DN = 1 " (28 MM), PARA INSTALACOES INDUSTRIAIS DE ALTA PRESSAO E VAPOR</t>
  </si>
  <si>
    <t>TUBO DE COBRE CLASSE "I", DN = 1 1/2 " (42 MM), PARA INSTALACOES INDUSTRIAIS DE ALTA PRESSAO E VAPOR</t>
  </si>
  <si>
    <t>TUBO DE COBRE CLASSE "I", DN = 1 1/4 " (35 MM), PARA INSTALACOES INDUSTRIAIS DE ALTA PRESSAO E VAPOR</t>
  </si>
  <si>
    <t>TUBO DE COBRE CLASSE "I", DN = 1/2 " (15 MM), PARA INSTALACOES INDUSTRIAIS DE ALTA PRESSAO E VAPOR</t>
  </si>
  <si>
    <t>TUBO DE COBRE CLASSE "I", DN = 2 " (54 MM), PARA INSTALACOES INDUSTRIAIS DE ALTA PRESSAO E VAPOR</t>
  </si>
  <si>
    <t>TUBO DE COBRE CLASSE "I", DN = 2 1/2 " (66 MM), PARA INSTALACOES INDUSTRIAIS DE ALTA PRESSAO E VAPOR</t>
  </si>
  <si>
    <t>TUBO DE COBRE CLASSE "I", DN = 3 " (79 MM), PARA INSTALACOES INDUSTRIAIS DE ALTA PRESSAO E VAPOR</t>
  </si>
  <si>
    <t>TUBO DE COBRE CLASSE "I", DN = 3/4 " (22 MM), PARA INSTALACOES INDUSTRIAIS DE ALTA PRESSAO E VAPOR</t>
  </si>
  <si>
    <t>TUBO DE COBRE CLASSE "I", DN = 4" (104 MM), PARA INSTALACOES INDUSTRIAIS DE ALTA PRESSAO E VAPOR</t>
  </si>
  <si>
    <t>TUBO DE COBRE FLEXIVEL, D = 1/2 ", E = 0,79 MM, PARA AR-CONDICIONADO/ INSTALACOES GAS RESIDENCIAIS E COMERCIAIS</t>
  </si>
  <si>
    <t>TUBO DE COBRE FLEXIVEL, D = 1/4 ", E = 0,79 MM, PARA AR-CONDICIONADO/ INSTALACOES GAS RESIDENCIAIS E COMERCIAIS</t>
  </si>
  <si>
    <t>TUBO DE COBRE FLEXIVEL, D = 3/16 ", E = 0,79 MM, PARA AR-CONDICIONADO/ INSTALACOES GAS RESIDENCIAIS E COMERCIAIS</t>
  </si>
  <si>
    <t>TUBO DE COBRE FLEXIVEL, D = 3/4 ", E = 0,79 MM, PARA AR-CONDICIONADO/ INSTALACOES GAS RESIDENCIAIS E COMERCIAIS</t>
  </si>
  <si>
    <t>TUBO DE COBRE FLEXIVEL, D = 3/8 ", E = 0,79 MM, PARA AR-CONDICIONADO/ INSTALACOES GAS RESIDENCIAIS E COMERCIAIS</t>
  </si>
  <si>
    <t>TUBO DE COBRE FLEXIVEL, D = 5/16 ", E = 0,79 MM, PARA AR-CONDICIONADO/ INSTALACOES GAS RESIDENCIAIS E COMERCIAIS</t>
  </si>
  <si>
    <t>TUBO DE COBRE FLEXIVEL, D = 5/8 ", E = 0,79 MM, PARA AR-CONDICIONADO/ INSTALACOES GAS RESIDENCIAIS E COMERCIAIS</t>
  </si>
  <si>
    <t>TUBO DE COBRE, CLASSE "A", DN = 2" (54 MM), PARA INSTALACOES DE MEDIA PRESSAO PARA GASES COMBUSTIVEIS E MEDICINAIS</t>
  </si>
  <si>
    <t>TUBO DE CONCRETO ARMADO PARA AGUAS PLUVIAIS, CLASSE PA-1, COM ENCAIXE PONTA E BOLSA, DIAMETRO NOMINAL DE = 600 MM</t>
  </si>
  <si>
    <t>TUBO DE CONCRETO ARMADO PARA AGUAS PLUVIAIS, CLASSE PA-1, COM ENCAIXE PONTA E BOLSA, DIAMETRO NOMINAL DE 1000 MM</t>
  </si>
  <si>
    <t>TUBO DE CONCRETO ARMADO PARA AGUAS PLUVIAIS, CLASSE PA-1, COM ENCAIXE PONTA E BOLSA, DIAMETRO NOMINAL DE 1100 MM</t>
  </si>
  <si>
    <t>TUBO DE CONCRETO ARMADO PARA AGUAS PLUVIAIS, CLASSE PA-1, COM ENCAIXE PONTA E BOLSA, DIAMETRO NOMINAL DE 1200 MM</t>
  </si>
  <si>
    <t>TUBO DE CONCRETO ARMADO PARA AGUAS PLUVIAIS, CLASSE PA-1, COM ENCAIXE PONTA E BOLSA, DIAMETRO NOMINAL DE 1500 MM</t>
  </si>
  <si>
    <t>TUBO DE CONCRETO ARMADO PARA AGUAS PLUVIAIS, CLASSE PA-1, COM ENCAIXE PONTA E BOLSA, DIAMETRO NOMINAL DE 2000 MM</t>
  </si>
  <si>
    <t>TUBO DE CONCRETO ARMADO PARA AGUAS PLUVIAIS, CLASSE PA-1, COM ENCAIXE PONTA E BOLSA, DIAMETRO NOMINAL DE 300 MM</t>
  </si>
  <si>
    <t>TUBO DE CONCRETO ARMADO PARA AGUAS PLUVIAIS, CLASSE PA-1, COM ENCAIXE PONTA E BOLSA, DIAMETRO NOMINAL DE 400 MM</t>
  </si>
  <si>
    <t>TUBO DE CONCRETO ARMADO PARA AGUAS PLUVIAIS, CLASSE PA-1, COM ENCAIXE PONTA E BOLSA, DIAMETRO NOMINAL DE 500 MM</t>
  </si>
  <si>
    <t>TUBO DE CONCRETO ARMADO PARA AGUAS PLUVIAIS, CLASSE PA-1, COM ENCAIXE PONTA E BOLSA, DIAMETRO NOMINAL DE 700 MM</t>
  </si>
  <si>
    <t>TUBO DE CONCRETO ARMADO PARA AGUAS PLUVIAIS, CLASSE PA-1, COM ENCAIXE PONTA E BOLSA, DIAMETRO NOMINAL DE 800 MM</t>
  </si>
  <si>
    <t>TUBO DE CONCRETO ARMADO PARA AGUAS PLUVIAIS, CLASSE PA-1, COM ENCAIXE PONTA E BOLSA, DIAMETRO NOMINAL DE 900 MM</t>
  </si>
  <si>
    <t>TUBO DE CONCRETO ARMADO PARA AGUAS PLUVIAIS, CLASSE PA-2, COM ENCAIXE PONTA E BOLSA, DIAMETRO NOMINAL DE 1000 MM</t>
  </si>
  <si>
    <t>TUBO DE CONCRETO ARMADO PARA AGUAS PLUVIAIS, CLASSE PA-2, COM ENCAIXE PONTA E BOLSA, DIAMETRO NOMINAL DE 1100 MM</t>
  </si>
  <si>
    <t>TUBO DE CONCRETO ARMADO PARA AGUAS PLUVIAIS, CLASSE PA-2, COM ENCAIXE PONTA E BOLSA, DIAMETRO NOMINAL DE 1200 MM</t>
  </si>
  <si>
    <t>TUBO DE CONCRETO ARMADO PARA AGUAS PLUVIAIS, CLASSE PA-2, COM ENCAIXE PONTA E BOLSA, DIAMETRO NOMINAL DE 1500 MM</t>
  </si>
  <si>
    <t>TUBO DE CONCRETO ARMADO PARA AGUAS PLUVIAIS, CLASSE PA-2, COM ENCAIXE PONTA E BOLSA, DIAMETRO NOMINAL DE 2000 MM</t>
  </si>
  <si>
    <t>TUBO DE CONCRETO ARMADO PARA AGUAS PLUVIAIS, CLASSE PA-2, COM ENCAIXE PONTA E BOLSA, DIAMETRO NOMINAL DE 300 MM</t>
  </si>
  <si>
    <t>TUBO DE CONCRETO ARMADO PARA AGUAS PLUVIAIS, CLASSE PA-2, COM ENCAIXE PONTA E BOLSA, DIAMETRO NOMINAL DE 400 MM</t>
  </si>
  <si>
    <t>TUBO DE CONCRETO ARMADO PARA AGUAS PLUVIAIS, CLASSE PA-2, COM ENCAIXE PONTA E BOLSA, DIAMETRO NOMINAL DE 500 MM</t>
  </si>
  <si>
    <t>TUBO DE CONCRETO ARMADO PARA AGUAS PLUVIAIS, CLASSE PA-2, COM ENCAIXE PONTA E BOLSA, DIAMETRO NOMINAL DE 600 MM</t>
  </si>
  <si>
    <t>TUBO DE CONCRETO ARMADO PARA AGUAS PLUVIAIS, CLASSE PA-2, COM ENCAIXE PONTA E BOLSA, DIAMETRO NOMINAL DE 700 MM</t>
  </si>
  <si>
    <t>TUBO DE CONCRETO ARMADO PARA AGUAS PLUVIAIS, CLASSE PA-2, COM ENCAIXE PONTA E BOLSA, DIAMETRO NOMINAL DE 800 MM</t>
  </si>
  <si>
    <t>TUBO DE CONCRETO ARMADO PARA AGUAS PLUVIAIS, CLASSE PA-2, COM ENCAIXE PONTA E BOLSA, DIAMETRO NOMINAL DE 900 MM</t>
  </si>
  <si>
    <t>TUBO DE CONCRETO ARMADO PARA AGUAS PLUVIAIS, CLASSE PA-3, COM ENCAIXE PONTA E BOLSA, DIAMETRO NOMINAL DE 1000 MM</t>
  </si>
  <si>
    <t>TUBO DE CONCRETO ARMADO PARA AGUAS PLUVIAIS, CLASSE PA-3, COM ENCAIXE PONTA E BOLSA, DIAMETRO NOMINAL DE 1100 MM</t>
  </si>
  <si>
    <t>TUBO DE CONCRETO ARMADO PARA AGUAS PLUVIAIS, CLASSE PA-3, COM ENCAIXE PONTA E BOLSA, DIAMETRO NOMINAL DE 1200 MM</t>
  </si>
  <si>
    <t>TUBO DE CONCRETO ARMADO PARA AGUAS PLUVIAIS, CLASSE PA-3, COM ENCAIXE PONTA E BOLSA, DIAMETRO NOMINAL DE 1500 MM</t>
  </si>
  <si>
    <t>TUBO DE CONCRETO ARMADO PARA AGUAS PLUVIAIS, CLASSE PA-3, COM ENCAIXE PONTA E BOLSA, DIAMETRO NOMINAL DE 400 MM</t>
  </si>
  <si>
    <t>TUBO DE CONCRETO ARMADO PARA AGUAS PLUVIAIS, CLASSE PA-3, COM ENCAIXE PONTA E BOLSA, DIAMETRO NOMINAL DE 500 MM</t>
  </si>
  <si>
    <t>TUBO DE CONCRETO ARMADO PARA AGUAS PLUVIAIS, CLASSE PA-3, COM ENCAIXE PONTA E BOLSA, DIAMETRO NOMINAL DE 600 MM</t>
  </si>
  <si>
    <t>TUBO DE CONCRETO ARMADO PARA AGUAS PLUVIAIS, CLASSE PA-3, COM ENCAIXE PONTA E BOLSA, DIAMETRO NOMINAL DE 700 MM</t>
  </si>
  <si>
    <t>TUBO DE CONCRETO ARMADO PARA AGUAS PLUVIAIS, CLASSE PA-3, COM ENCAIXE PONTA E BOLSA, DIAMETRO NOMINAL DE 800 MM</t>
  </si>
  <si>
    <t>TUBO DE CONCRETO ARMADO PARA AGUAS PLUVIAIS, CLASSE PA-3, COM ENCAIXE PONTA E BOLSA, DIAMETRO NOMINAL DE 900 MM</t>
  </si>
  <si>
    <t>TUBO DE CONCRETO ARMADO PARA ESGOTO SANITARIO, CLASSE EA-2, COM ENCAIXE PONTA E BOLSA, COM JUNTA ELASTICA, DIAMETRO NOMINAL DE 1000 MM</t>
  </si>
  <si>
    <t>TUBO DE CONCRETO ARMADO PARA ESGOTO SANITARIO, CLASSE EA-2, COM ENCAIXE PONTA E BOLSA, COM JUNTA ELASTICA, DIAMETRO NOMINAL DE 300 MM</t>
  </si>
  <si>
    <t>TUBO DE CONCRETO ARMADO PARA ESGOTO SANITARIO, CLASSE EA-2, COM ENCAIXE PONTA E BOLSA, COM JUNTA ELASTICA, DIAMETRO NOMINAL DE 400 MM</t>
  </si>
  <si>
    <t>TUBO DE CONCRETO ARMADO PARA ESGOTO SANITARIO, CLASSE EA-2, COM ENCAIXE PONTA E BOLSA, COM JUNTA ELASTICA, DIAMETRO NOMINAL DE 500 MM</t>
  </si>
  <si>
    <t>TUBO DE CONCRETO ARMADO PARA ESGOTO SANITARIO, CLASSE EA-2, COM ENCAIXE PONTA E BOLSA, COM JUNTA ELASTICA, DIAMETRO NOMINAL DE 600 MM</t>
  </si>
  <si>
    <t>TUBO DE CONCRETO ARMADO PARA ESGOTO SANITARIO, CLASSE EA-2, COM ENCAIXE PONTA E BOLSA, COM JUNTA ELASTICA, DIAMETRO NOMINAL DE 700 MM</t>
  </si>
  <si>
    <t>TUBO DE CONCRETO ARMADO PARA ESGOTO SANITARIO, CLASSE EA-2, COM ENCAIXE PONTA E BOLSA, COM JUNTA ELASTICA, DIAMETRO NOMINAL DE 800 MM</t>
  </si>
  <si>
    <t>TUBO DE CONCRETO ARMADO PARA ESGOTO SANITARIO, CLASSE EA-2, COM ENCAIXE PONTA E BOLSA, COM JUNTA ELASTICA, DIAMETRO NOMINAL DE 900 MM</t>
  </si>
  <si>
    <t>TUBO DE CONCRETO ARMADO PARA ESGOTO SANITARIO, CLASSE EA-3, COM ENCAIXE PONTA E BOLSA, COM JUNTA ELASTICA, DIAMETRO NOMINAL DE 1000 MM</t>
  </si>
  <si>
    <t>TUBO DE CONCRETO ARMADO PARA ESGOTO SANITARIO, CLASSE EA-3, COM ENCAIXE PONTA E BOLSA, COM JUNTA ELASTICA, DIAMETRO NOMINAL DE 400 MM</t>
  </si>
  <si>
    <t>TUBO DE CONCRETO ARMADO PARA ESGOTO SANITARIO, CLASSE EA-3, COM ENCAIXE PONTA E BOLSA, COM JUNTA ELASTICA, DIAMETRO NOMINAL DE 500 MM</t>
  </si>
  <si>
    <t>TUBO DE CONCRETO ARMADO PARA ESGOTO SANITARIO, CLASSE EA-3, COM ENCAIXE PONTA E BOLSA, COM JUNTA ELASTICA, DIAMETRO NOMINAL DE 600 MM</t>
  </si>
  <si>
    <t>TUBO DE CONCRETO ARMADO PARA ESGOTO SANITARIO, CLASSE EA-3, COM ENCAIXE PONTA E BOLSA, COM JUNTA ELASTICA, DIAMETRO NOMINAL DE 700 MM</t>
  </si>
  <si>
    <t>TUBO DE CONCRETO ARMADO PARA ESGOTO SANITARIO, CLASSE EA-3, COM ENCAIXE PONTA E BOLSA, COM JUNTA ELASTICA, DIAMETRO NOMINAL DE 800 MM</t>
  </si>
  <si>
    <t>TUBO DE CONCRETO ARMADO PARA ESGOTO SANITARIO, CLASSE EA-3, COM ENCAIXE PONTA E BOLSA, COM JUNTA ELASTICA, DIAMETRO NOMINAL DE 900 MM</t>
  </si>
  <si>
    <t>TUBO DE CONCRETO SIMPLES PARA AGUAS PLUVIAIS, CLASSE PS1, COM ENCAIXE MACHO E FEMEA, DIAMETRO NOMINAL DE 200 MM</t>
  </si>
  <si>
    <t>TUBO DE CONCRETO SIMPLES PARA AGUAS PLUVIAIS, CLASSE PS1, COM ENCAIXE MACHO E FEMEA, DIAMETRO NOMINAL DE 300 MM</t>
  </si>
  <si>
    <t>TUBO DE CONCRETO SIMPLES PARA AGUAS PLUVIAIS, CLASSE PS1, COM ENCAIXE MACHO E FEMEA, DIAMETRO NOMINAL DE 400 MM</t>
  </si>
  <si>
    <t>TUBO DE CONCRETO SIMPLES PARA AGUAS PLUVIAIS, CLASSE PS1, COM ENCAIXE MACHO E FEMEA, DIAMETRO NOMINAL DE 500 MM</t>
  </si>
  <si>
    <t>TUBO DE CONCRETO SIMPLES PARA AGUAS PLUVIAIS, CLASSE PS1, COM ENCAIXE MACHO E FEMEA, DIAMETRO NOMINAL DE 600 MM</t>
  </si>
  <si>
    <t>TUBO DE CONCRETO SIMPLES PARA AGUAS PLUVIAIS, CLASSE PS1, COM ENCAIXE PONTA E BOLSA, DIAMETRO NOMINAL DE 200 MM</t>
  </si>
  <si>
    <t>TUBO DE CONCRETO SIMPLES PARA AGUAS PLUVIAIS, CLASSE PS1, COM ENCAIXE PONTA E BOLSA, DIAMETRO NOMINAL DE 300 MM</t>
  </si>
  <si>
    <t>TUBO DE CONCRETO SIMPLES PARA AGUAS PLUVIAIS, CLASSE PS1, COM ENCAIXE PONTA E BOLSA, DIAMETRO NOMINAL DE 400 MM</t>
  </si>
  <si>
    <t>TUBO DE CONCRETO SIMPLES PARA AGUAS PLUVIAIS, CLASSE PS1, COM ENCAIXE PONTA E BOLSA, DIAMETRO NOMINAL DE 500 MM</t>
  </si>
  <si>
    <t>TUBO DE CONCRETO SIMPLES PARA AGUAS PLUVIAIS, CLASSE PS1, COM ENCAIXE PONTA E BOLSA, DIAMETRO NOMINAL DE 600 MM</t>
  </si>
  <si>
    <t>TUBO DE CONCRETO SIMPLES PARA AGUAS PLUVIAIS, CLASSE PS2, COM ENCAIXE PONTA E BOLSA, DIAMETRO NOMINAL DE 200 MM</t>
  </si>
  <si>
    <t>TUBO DE CONCRETO SIMPLES PARA AGUAS PLUVIAIS, CLASSE PS2, COM ENCAIXE PONTA E BOLSA, DIAMETRO NOMINAL DE 300 MM</t>
  </si>
  <si>
    <t>TUBO DE CONCRETO SIMPLES PARA AGUAS PLUVIAIS, CLASSE PS2, COM ENCAIXE PONTA E BOLSA, DIAMETRO NOMINAL DE 400 MM</t>
  </si>
  <si>
    <t>TUBO DE CONCRETO SIMPLES PARA AGUAS PLUVIAIS, CLASSE PS2, COM ENCAIXE PONTA E BOLSA, DIAMETRO NOMINAL DE 500 MM</t>
  </si>
  <si>
    <t>TUBO DE CONCRETO SIMPLES PARA AGUAS PLUVIAIS, CLASSE PS2, COM ENCAIXE PONTA E BOLSA, DIAMETRO NOMINAL DE 600 MM</t>
  </si>
  <si>
    <t>TUBO DE CONCRETO SIMPLES PARA ESGOTO SANITARIO, CLASSE ES, COM ENCAIXE PONTA E BOLSA, COM JUNTA ELASTICA, DIAMETRO NOMINAL DE 400 MM</t>
  </si>
  <si>
    <t>TUBO DE CONCRETO SIMPLES PARA ESGOTO SANITARIO, CLASSE ES, COM ENCAIXE PONTA E BOLSA, COM JUNTA ELASTICA, DIAMETRO NOMINAL DE 500 MM</t>
  </si>
  <si>
    <t>TUBO DE CONCRETO SIMPLES PARA ESGOTO SANITARIO, CLASSE ES, COM ENCAIXE PONTA E BOLSA, COM JUNTA ELASTICA, DIAMETRO NOMINAL DE 600 MM</t>
  </si>
  <si>
    <t>TUBO DE CONCRETO SIMPLES POROSO PARA DRENAGEM (DRENO POROSO), COM ENCAIXE MACHO E FEMEA, DIAMETRO NOMINAL DE 200 MM</t>
  </si>
  <si>
    <t>TUBO DE CONCRETO SIMPLES POROSO PARA DRENAGEM (DRENO POROSO), COM ENCAIXE MACHO E FEMEA, DIAMETRO NOMINAL DE 300 MM</t>
  </si>
  <si>
    <t>TUBO DE DESCARGA, TIPO BENGALA, PARA LIGACAO CAIXA DE DESCARGA - EMBUTIR, PVC, 40 MM X 150 CM</t>
  </si>
  <si>
    <t>TUBO DE DESCIDA EXTERNO DE PVC PARA CAIXA DE DESCARGA EXTERNA ALTA - 40 MM X 1,60 M</t>
  </si>
  <si>
    <t>TUBO DE ESPUMA DE POLIETILENO EXPANDIDO FLEXIVEL PARA ISOLAMENTO TERMICO DE TUBULACAO DE AR CONDICIONADO, AGUA QUENTE,  DN 1 1/2", E= 10 MM</t>
  </si>
  <si>
    <t>TUBO DE ESPUMA DE POLIETILENO EXPANDIDO FLEXIVEL PARA ISOLAMENTO TERMICO DE TUBULACAO DE AR CONDICIONADO, AGUA QUENTE,  DN 1 1/4", E= 10 MM</t>
  </si>
  <si>
    <t>TUBO DE ESPUMA DE POLIETILENO EXPANDIDO FLEXIVEL PARA ISOLAMENTO TERMICO DE TUBULACAO DE AR CONDICIONADO, AGUA QUENTE,  DN 1 1/8", E= 10 MM</t>
  </si>
  <si>
    <t>TUBO DE ESPUMA DE POLIETILENO EXPANDIDO FLEXIVEL PARA ISOLAMENTO TERMICO DE TUBULACAO DE AR CONDICIONADO, AGUA QUENTE,  DN 1 3/8", E= 10 MM</t>
  </si>
  <si>
    <t>TUBO DE ESPUMA DE POLIETILENO EXPANDIDO FLEXIVEL PARA ISOLAMENTO TERMICO DE TUBULACAO DE AR CONDICIONADO, AGUA QUENTE,  DN 1 5/8", E= 10 MM</t>
  </si>
  <si>
    <t>TUBO DE ESPUMA DE POLIETILENO EXPANDIDO FLEXIVEL PARA ISOLAMENTO TERMICO DE TUBULACAO DE AR CONDICIONADO, AGUA QUENTE,  DN 1/2", E= 10 MM</t>
  </si>
  <si>
    <t>TUBO DE ESPUMA DE POLIETILENO EXPANDIDO FLEXIVEL PARA ISOLAMENTO TERMICO DE TUBULACAO DE AR CONDICIONADO, AGUA QUENTE,  DN 1/4", E= 10 MM</t>
  </si>
  <si>
    <t>TUBO DE ESPUMA DE POLIETILENO EXPANDIDO FLEXIVEL PARA ISOLAMENTO TERMICO DE TUBULACAO DE AR CONDICIONADO, AGUA QUENTE,  DN 1", E= 10 MM</t>
  </si>
  <si>
    <t>TUBO DE ESPUMA DE POLIETILENO EXPANDIDO FLEXIVEL PARA ISOLAMENTO TERMICO DE TUBULACAO DE AR CONDICIONADO, AGUA QUENTE,  DN 3/4", E= 10 MM</t>
  </si>
  <si>
    <t>TUBO DE ESPUMA DE POLIETILENO EXPANDIDO FLEXIVEL PARA ISOLAMENTO TERMICO DE TUBULACAO DE AR CONDICIONADO, AGUA QUENTE,  DN 3/8", E= 10 MM</t>
  </si>
  <si>
    <t>TUBO DE ESPUMA DE POLIETILENO EXPANDIDO FLEXIVEL PARA ISOLAMENTO TERMICO DE TUBULACAO DE AR CONDICIONADO, AGUA QUENTE,  DN 7/8", E= 10 MM</t>
  </si>
  <si>
    <t>TUBO DE POLIETILENO DE ALTA DENSIDADE (PEAD), PE-80, DE = 20 MM X 2,3 MM DE PAREDE, PARA LIGACAO DE AGUA PREDIAL (NBR 15561)</t>
  </si>
  <si>
    <t>TUBO DE POLIETILENO DE ALTA DENSIDADE (PEAD), PE-80, DE = 32 MM X 3,0 MM DE PAREDE, PARA LIGACAO DE AGUA PREDIAL (NBR 15561)</t>
  </si>
  <si>
    <t>TUBO DE POLIETILENO DE ALTA DENSIDADE, PEAD, PE-80, DE = 1000 MM X 38,5 MM PAREDE, ( SDR 26 - PN 05 ) PARA REDE DE AGUA OU ESGOTO ( NBR 15561)</t>
  </si>
  <si>
    <t>TUBO DE POLIETILENO DE ALTA DENSIDADE, PEAD, PE-80, DE = 110 MM X 10,0 MM PAREDE, ( SDR 11 - PN 12,5 ) PARA REDE DE AGUA OU ESGOTO ( NBR 15561)</t>
  </si>
  <si>
    <t>TUBO DE POLIETILENO DE ALTA DENSIDADE, PEAD, PE-80, DE = 1200 MM X 37,2 MM PAREDE ( SDR 32,25 - PN 04 ) PARA REDE DE AGUA OU ESGOTO ( NBR 15561)</t>
  </si>
  <si>
    <t>TUBO DE POLIETILENO DE ALTA DENSIDADE, PEAD, PE-80, DE = 1400 MM X 42,9 MM PAREDE, (SDR 32,25 - PN 04 ) PARA REDE DE AGUA OU ESGOTO ( NBR 15561)</t>
  </si>
  <si>
    <t>TUBO DE POLIETILENO DE ALTA DENSIDADE, PEAD, PE-80, DE = 160 MM X 14,6 MM PAREDE, (SDR 11 - PN 12,5 ) PARA REDE DE AGUA OU ESGOTO ( NBR 15561)</t>
  </si>
  <si>
    <t>TUBO DE POLIETILENO DE ALTA DENSIDADE, PEAD, PE-80, DE = 1600 MM X 49,0 MM PAREDE, ( SDR 32,25 - PN 04 ) PARA REDE DE AGUA OU ESGOTO ( NBR 15561)</t>
  </si>
  <si>
    <t>TUBO DE POLIETILENO DE ALTA DENSIDADE, PEAD, PE-80, DE = 900 MM X 34,7 MM PAREDE, ( SDR 26 - PN 05 ) PARA REDE DE AGUA OU ESGOTO ( NBR 15561)</t>
  </si>
  <si>
    <t>TUBO DE POLIETILENO DE ALTA DENSIDADE, PEAD, PE-80, DE= 200 MM X 18,2 MM PAREDE, ( SDR 11 - PN 12,5 ) PARA REDE DE AGUA OU ESGOTO ( NBR 15561)</t>
  </si>
  <si>
    <t>TUBO DE POLIETILENO DE ALTA DENSIDADE, PEAD, PE-80, DE= 315 MM X 28,7 MM PAREDE, ( SDR 11 - PN 12,5 ) PARA REDE DE AGUA OU ESGOTO ( NBR 15561)</t>
  </si>
  <si>
    <t>TUBO DE POLIETILENO DE ALTA DENSIDADE, PEAD, PE-80, DE= 400 MM X 36,4 MM PAREDE, ( SDR 11 - PN 12,5 ) PARA REDE DE AGUA OU ESGOTO ( NBR 15561)</t>
  </si>
  <si>
    <t>TUBO DE POLIETILENO DE ALTA DENSIDADE, PEAD, PE-80, DE= 50 MM X 4,6 MM PAREDE, (SDR 11 - PN 12,5) PARA REDE DE AGUA OU ESGOTO ( NBR 15561)</t>
  </si>
  <si>
    <t>TUBO DE POLIETILENO DE ALTA DENSIDADE, PEAD, PE-80, DE= 500 MM X 45,5 MM PAREDE, ( SDR 11 - PN 12,5 ) PARA REDE DE AGUA OU ESGOTO ( NBR 15561)</t>
  </si>
  <si>
    <t>TUBO DE POLIETILENO DE ALTA DENSIDADE, PEAD, PE-80, DE= 630 MM X 57,3 MM PAREDE (SDR 11 - PN 12,5 ) PARA REDE DE AGUA OU ESGOTO ( NBR 15561)</t>
  </si>
  <si>
    <t>TUBO DE POLIETILENO DE ALTA DENSIDADE, PEAD, PE-80, DE= 730 MM X 34,1 MM PAREDE, ( SDR 21 - PN 06 ) PARA REDE DE AGUA OU ESGOTO ( NBR 15561)</t>
  </si>
  <si>
    <t>TUBO DE POLIETILENO DE ALTA DENSIDADE, PEAD, PE-80, DE= 75 MM X 6,9 MM PAREDE, ( SRD 11 - PN 12,5 ) PARA REDE DE AGUA OU ESGOTO ( NBR 15561)</t>
  </si>
  <si>
    <t>TUBO DE POLIETILENO DE ALTA DENSIDADE, PEAD, PE-80, DE= 800 MM X 30,8 MM PAREDE, ( SDR 26 - PN 05 ) PARA REDE DE AGUA OU ESGOTO ( NBR 15561)</t>
  </si>
  <si>
    <t>TUBO DE PVC, PBL, TIPO LEVE, DN = 250 MM,  PARA VENTILACAO</t>
  </si>
  <si>
    <t>TUBO DE PVC, PBL, TIPO LEVE, DN = 300 MM,  PARA VENTILACAO</t>
  </si>
  <si>
    <t>TUBO DE REVESTIMENTO, EM ACO, CORPO SCHEDULE 40, PONTEIRA SCHEDULE 80, ROSQUEAVEL E SEGMENTADO PARA PERFURACAO, DIAMETRO 10'' (310 MM)</t>
  </si>
  <si>
    <t>TUBO DE REVESTIMENTO, EM ACO, CORPO SCHEDULE 40, PONTEIRA SCHEDULE 80, ROSQUEAVEL E SEGMENTADO PARA PERFURACAO, DIAMETRO 12" (320 MM)</t>
  </si>
  <si>
    <t>TUBO DE REVESTIMENTO, EM ACO, CORPO SCHEDULE 40, PONTEIRA SCHEDULE 80, ROSQUEAVEL E SEGMENTADO PARA PERFURACAO, DIAMETRO 14'' (400 MM)</t>
  </si>
  <si>
    <t>TUBO DE REVESTIMENTO, EM ACO, CORPO SCHEDULE 40, PONTEIRA SCHEDULE 80, ROSQUEAVEL E SEGMENTADO PARA PERFURACAO, DIAMETRO 16'' (450 MM)</t>
  </si>
  <si>
    <t>TUBO DE REVESTIMENTO, EM ACO, CORPO SCHEDULE 40, PONTEIRA SCHEDULE 80, ROSQUEAVEL E SEGMENTADO PARA PERFURACAO, DIAMETRO 4'' (450 MM)</t>
  </si>
  <si>
    <t>TUBO DE REVESTIMENTO, EM ACO, CORPO SCHEDULE 40, PONTEIRA SCHEDULE 80, ROSQUEAVEL E SEGMENTADO PARA PERFURACAO, DIAMETRO 6'' (200 MM)</t>
  </si>
  <si>
    <t>TUBO DE REVESTIMENTO, EM ACO, CORPO SCHEDULE 40, PONTEIRA SCHEDULE 80, ROSQUEAVEL E SEGMENTADO PARA PERFURACAO, DIAMETRO 8'' (200 MM)</t>
  </si>
  <si>
    <t>TUBO DRENO, CORRUGADO, ESPIRALADO, FLEXIVEL, PERFURADO, EM POLIETILENO DE ALTA DENSIDADE (PEAD), DN *160* MM, (6") PARA DRENAGEM - EM BARRA (NORMA DNIT 093/2006 - EM)</t>
  </si>
  <si>
    <t>TUBO DRENO, CORRUGADO, ESPIRALADO, FLEXIVEL, PERFURADO, EM POLIETILENO DE ALTA DENSIDADE (PEAD), DN *200* MM, (8") PARA DRENAGEM - EM BARRA (NORMA DNIT 093/2006 - EM)</t>
  </si>
  <si>
    <t>TUBO DRENO, CORRUGADO, ESPIRALADO, FLEXIVEL, PERFURADO, EM POLIETILENO DE ALTA DENSIDADE (PEAD), DN 100 MM, (4") PARA DRENAGEM - EM ROLO (NORMA DNIT 093/2006 - E.M)</t>
  </si>
  <si>
    <t>TUBO DRENO, CORRUGADO, ESPIRALADO, FLEXIVEL, PERFURADO, EM POLIETILENO DE ALTA DENSIDADE (PEAD), DN 65 MM, (2 1/2") PARA DRENAGEM - EM ROLO (NORMA DNIT 093/2006 - EM)</t>
  </si>
  <si>
    <t>TUBO MONOCAMADA PEX, DN 16 MM, PARA AGUA QUENTE E FRIA</t>
  </si>
  <si>
    <t>TUBO MONOCAMADA PEX, DN 20 MM, PARA AGUA QUENTE E FRIA</t>
  </si>
  <si>
    <t>TUBO MONOCAMADA PEX, DN 25 MM, PARA AGUA QUENTE E FRIA</t>
  </si>
  <si>
    <t>TUBO MONOCAMADA PEX, DN 32 MM, PARA AGUA QUENTE E FRIA</t>
  </si>
  <si>
    <t>TUBO MULTICAMADA PEX, DN *26* MM, PARA INSTALACOES A GAS (AMARELO)</t>
  </si>
  <si>
    <t>TUBO MULTICAMADA PEX, DN 16 MM, PARA INSTALACOES A GAS (AMARELO)</t>
  </si>
  <si>
    <t>TUBO MULTICAMADA PEX, DN 20 MM, PARA INSTALACOES A GAS (AMARELO)</t>
  </si>
  <si>
    <t>TUBO MULTICAMADA PEX, DN 32 MM, PARA INSTALACOES A GAS (AMARELO)</t>
  </si>
  <si>
    <t>TUBO PPR PN 20, DN 20 MM, PARA AGUA QUENTE PREDIAL</t>
  </si>
  <si>
    <t>TUBO PPR PN 20, DN 25 MM, PARA AGUA QUENTE PREDIAL</t>
  </si>
  <si>
    <t>TUBO PPR, CLASSE PN 12, DN 110 MM</t>
  </si>
  <si>
    <t>TUBO PPR, CLASSE PN 12, DN 32 MM</t>
  </si>
  <si>
    <t>TUBO PPR, CLASSE PN 12, DN 40 MM</t>
  </si>
  <si>
    <t>TUBO PPR, CLASSE PN 12, DN 50 MM</t>
  </si>
  <si>
    <t>TUBO PPR, CLASSE PN 12, DN 63 MM</t>
  </si>
  <si>
    <t>TUBO PPR, CLASSE PN 12, DN 75 MM</t>
  </si>
  <si>
    <t>TUBO PPR, CLASSE PN 12, DN 90 MM</t>
  </si>
  <si>
    <t>TUBO PPR, CLASSE PN 20, SOLDAVEL, DN 32 MM PARA AGUA FRIA OU QUENTE PREDIAL</t>
  </si>
  <si>
    <t>TUBO PPR, CLASSE PN 25, DN 110 MM, PARA AGUA QUENTE E FRIA PREDIAL</t>
  </si>
  <si>
    <t>TUBO PPR, CLASSE PN 25, DN 20 MM, PARA AGUA QUENTE E FRIA PREDIAL</t>
  </si>
  <si>
    <t>TUBO PPR, CLASSE PN 25, DN 25 MM, PARA AGUA QUENTE E FRIA PREDIAL</t>
  </si>
  <si>
    <t>TUBO PPR, CLASSE PN 25, DN 32 MM, PARA AGUA QUENTE E FRIA PREDIAL</t>
  </si>
  <si>
    <t>TUBO PPR, CLASSE PN 25, DN 40 MM, PARA AGUA QUENTE E FRIA PREDIAL</t>
  </si>
  <si>
    <t>TUBO PPR, CLASSE PN 25, DN 50 MM, PARA AGUA QUENTE E FRIA PREDIAL</t>
  </si>
  <si>
    <t>TUBO PPR, CLASSE PN 25, DN 63 MM, PARA AGUA QUENTE E FRIA PREDIAL</t>
  </si>
  <si>
    <t>TUBO PPR, CLASSE PN 25, DN 75 MM, PARA AGUA QUENTE E FRIA PREDIAL</t>
  </si>
  <si>
    <t>TUBO PPR, CLASSE PN 25, DN 90 MM, PARA AGUA QUENTE E FRIA PREDIAL</t>
  </si>
  <si>
    <t>TUBO PVC  SERIE NORMAL, DN 100 MM, PARA ESGOTO  PREDIAL (NBR 5688)</t>
  </si>
  <si>
    <t>TUBO PVC  SERIE NORMAL, DN 150 MM, PARA ESGOTO  PREDIAL (NBR 5688)</t>
  </si>
  <si>
    <t>TUBO PVC  SERIE NORMAL, DN 40 MM, PARA ESGOTO  PREDIAL (NBR 5688)</t>
  </si>
  <si>
    <t>TUBO PVC CORRUGADO, PAREDE DUPLA, JE, DN 150 MM/ DE 160 MM, REDE COLETORA ESGOTO</t>
  </si>
  <si>
    <t>TUBO PVC CORRUGADO, PAREDE DUPLA, JE, DN 200 MM/ DE 200 MM, REDE COLETORA ESGOTO</t>
  </si>
  <si>
    <t>TUBO PVC CORRUGADO, PAREDE DUPLA, JE, DN 250 MM/ DE 250 MM, REDE COLETORA ESGOTO</t>
  </si>
  <si>
    <t>TUBO PVC CORRUGADO, PAREDE DUPLA, JE, DN 300 MM/ DE 315 MM , REDE COLETORA ESGOTO</t>
  </si>
  <si>
    <t>TUBO PVC CORRUGADO, PAREDE DUPLA, JE, DN 350 MM/ DE 355 MM, REDE COLETORA ESGOTO</t>
  </si>
  <si>
    <t>TUBO PVC CORRUGADO, PAREDE DUPLA, JE, DN 400 MM/ DE 400 MM, REDE COLETORA ESGOTO</t>
  </si>
  <si>
    <t>TUBO PVC DE REVESTIMENTO GEOMECANICO NERVURADO REFORCADO, DN = 150 MM, COMPRIMENTO = 2 M</t>
  </si>
  <si>
    <t>TUBO PVC DE REVESTIMENTO GEOMECANICO NERVURADO REFORCADO, DN = 200 MM, COMPRIMENTO = 2 M</t>
  </si>
  <si>
    <t>TUBO PVC DE REVESTIMENTO GEOMECANICO NERVURADO STANDARD, DN = 154 MM, COMPRIMENTO = 2 M</t>
  </si>
  <si>
    <t>TUBO PVC DE REVESTIMENTO GEOMECANICO NERVURADO STANDARD, DN = 206 MM, COMPRIMENTO = 2 M</t>
  </si>
  <si>
    <t>TUBO PVC DE REVESTIMENTO GEOMECANICO NERVURADO STANDARD, DN = 250 MM, COMPRIMENTO = 2 M</t>
  </si>
  <si>
    <t>TUBO PVC DEFOFO, JEI, 1 MPA, DN 100 MM, PARA REDE DE AGUA (NBR 7665)</t>
  </si>
  <si>
    <t>TUBO PVC DEFOFO, JEI, 1 MPA, DN 150 MM, PARA REDE DE  AGUA (NBR 7665)</t>
  </si>
  <si>
    <t>TUBO PVC DEFOFO, JEI, 1 MPA, DN 200 MM, PARA REDE DE AGUA (NBR 7665)</t>
  </si>
  <si>
    <t>TUBO PVC DEFOFO, JEI, 1 MPA, DN 250 MM, PARA REDE DE AGUA (NBR 7665)</t>
  </si>
  <si>
    <t>TUBO PVC DEFOFO, JEI, 1 MPA, DN 300 MM, PARA REDE DE AGUA (NBR 7665)</t>
  </si>
  <si>
    <t>TUBO PVC PBA JEI, CLASSE 12, DN 100 MM, PARA REDE DE AGUA (NBR 5647)</t>
  </si>
  <si>
    <t>TUBO PVC PBA JEI, CLASSE 12, DN 50 MM, PARA REDE DE AGUA (NBR 5647)</t>
  </si>
  <si>
    <t>TUBO PVC PBA JEI, CLASSE 12, DN 75 MM, PARA REDE DE AGUA (NBR 5647)</t>
  </si>
  <si>
    <t>TUBO PVC PBA JEI, CLASSE 15, DN 100 MM, PARA REDE DE AGUA (NBR 5647)</t>
  </si>
  <si>
    <t>TUBO PVC PBA JEI, CLASSE 15, DN 50 MM, PARA REDE DE AGUA (NBR 5647)</t>
  </si>
  <si>
    <t>TUBO PVC PBA JEI, CLASSE 15, DN 75 MM, PARA REDE DE AGUA (NBR 5647)</t>
  </si>
  <si>
    <t>TUBO PVC PBA JEI, CLASSE 20, DN 100 MM, PARA REDE DE AGUA (NBR 5647)</t>
  </si>
  <si>
    <t>TUBO PVC PBA JEI, CLASSE 20, DN 50 MM, PARA REDE DE AGUA (NBR 5647)</t>
  </si>
  <si>
    <t>TUBO PVC PBA JEI, CLASSE 20, DN 75 MM, PARA REDE DE AGUA (NBR 5647)</t>
  </si>
  <si>
    <t>TUBO PVC ROSCAVEL, 3/4",  AGUA FRIA PREDIAL</t>
  </si>
  <si>
    <t>TUBO PVC SERIE NORMAL, DN 50 MM, PARA ESGOTO PREDIAL (NBR 5688)</t>
  </si>
  <si>
    <t>TUBO PVC SERIE NORMAL, DN 75 MM, PARA ESGOTO PREDIAL (NBR 5688)</t>
  </si>
  <si>
    <t>TUBO PVC, RIGIDO, CORRUGADO, PERFURADO DN 100 MM, PARA DRENAGEM, SISTEMA IRRIGACAO</t>
  </si>
  <si>
    <t>TUBO PVC, ROSCAVEL,  2 1/2", AGUA FRIA PREDIAL</t>
  </si>
  <si>
    <t>TUBO PVC, ROSCAVEL,  2", PARA AGUA FRIA PREDIAL</t>
  </si>
  <si>
    <t>TUBO PVC, ROSCAVEL, 1 1/2",  AGUA FRIA PREDIAL</t>
  </si>
  <si>
    <t>TUBO PVC, ROSCAVEL, 1 1/4", AGUA FRIA PREDIAL</t>
  </si>
  <si>
    <t>TUBO PVC, ROSCAVEL, 1/2", AGUA FRIA PREDIAL</t>
  </si>
  <si>
    <t>TUBO PVC, ROSCAVEL, 1", AGUA FRIA PREDIAL</t>
  </si>
  <si>
    <t>TUBO PVC, SERIE R, DN 100 MM, PARA ESGOTO OU AGUAS PLUVIAIS PREDIAL (NBR 5688)</t>
  </si>
  <si>
    <t>TUBO PVC, SERIE R, DN 150 MM, PARA ESGOTO OU AGUAS PLUVIAIS PREDIAL (NBR 5688)</t>
  </si>
  <si>
    <t>TUBO PVC, SERIE R, DN 40 MM, PARA ESGOTO OU AGUAS PLUVIAIS PREDIAL (NBR 5688)</t>
  </si>
  <si>
    <t>TUBO PVC, SERIE R, DN 50 MM, PARA ESGOTO OU AGUAS PLUVIAIS PREDIAL (NBR 5688)</t>
  </si>
  <si>
    <t>TUBO PVC, SERIE R, DN 75 MM, PARA ESGOTO OU AGUAS PLUVIAIS PREDIAL (NBR 5688)</t>
  </si>
  <si>
    <t>TUBO PVC, SOLDAVEL, DE 110 MM, AGUA FRIA (NBR-5648)</t>
  </si>
  <si>
    <t>TUBO PVC, SOLDAVEL, DE 20 MM, AGUA FRIA (NBR-5648)</t>
  </si>
  <si>
    <t>TUBO PVC, SOLDAVEL, DE 25 MM, AGUA FRIA (NBR-5648)</t>
  </si>
  <si>
    <t>TUBO PVC, SOLDAVEL, DE 32 MM, AGUA FRIA (NBR-5648)</t>
  </si>
  <si>
    <t>TUBO PVC, SOLDAVEL, DE 40 MM, AGUA FRIA (NBR-5648)</t>
  </si>
  <si>
    <t>TUBO PVC, SOLDAVEL, DE 50 MM, AGUA FRIA (NBR-5648)</t>
  </si>
  <si>
    <t>TUBO PVC, SOLDAVEL, DE 60 MM, AGUA FRIA (NBR-5648)</t>
  </si>
  <si>
    <t>TUBO PVC, SOLDAVEL, DE 75 MM, AGUA FRIA (NBR-5648)</t>
  </si>
  <si>
    <t>TUBO PVC, SOLDAVEL, DE 85 MM, AGUA FRIA (NBR-5648)</t>
  </si>
  <si>
    <t>TUBO 26" EM CHAPA PRETA, E= 3/16", 147 KG/6 M</t>
  </si>
  <si>
    <t>TUBO 30" EM CHAPA PRETA, E= 1/4", 175 KG/6 M</t>
  </si>
  <si>
    <t>TUBO 30" EM CHAPA PRETA, E= 3/8", 177 KG/6 M</t>
  </si>
  <si>
    <t>UNIAO COM ASSENTO CONICO DE BRONZE, DIAMETRO 1/2"</t>
  </si>
  <si>
    <t>UNIAO COM ASSENTO CONICO DE BRONZE, DIAMETRO 1"</t>
  </si>
  <si>
    <t>UNIAO COM ASSENTO CONICO DE BRONZE, DIAMETRO 2 1/2"</t>
  </si>
  <si>
    <t>UNIAO COM ASSENTO CONICO DE BRONZE, DIAMETRO 2'</t>
  </si>
  <si>
    <t>UNIAO COM ASSENTO CONICO DE BRONZE, DIAMETRO 3/4"</t>
  </si>
  <si>
    <t>UNIAO COM ASSENTO CONICO DE BRONZE, DIAMETRO 3"</t>
  </si>
  <si>
    <t>UNIAO COM ASSENTO CONICO DE BRONZE, DIAMETRO 4"</t>
  </si>
  <si>
    <t>UNIAO COM ASSENTO CONICO DE FERRO LONGO (MACHO-FEMEA), DIAMETRO 1 1/2"</t>
  </si>
  <si>
    <t>UNIAO COM ASSENTO CONICO DE FERRO LONGO (MACHO-FEMEA), DIAMETRO 1/2"</t>
  </si>
  <si>
    <t>UNIAO COM ASSENTO CONICO DE FERRO LONGO (MACHO-FEMEA), DIAMETRO 1"</t>
  </si>
  <si>
    <t>UNIAO COM ASSENTO CONICO DE FERRO LONGO (MACHO-FEMEA), DIAMETRO 2 1/2"</t>
  </si>
  <si>
    <t>UNIAO COM ASSENTO CONICO DE FERRO LONGO (MACHO-FEMEA), DIAMETRO 2"</t>
  </si>
  <si>
    <t>UNIAO COM ASSENTO CONICO DE FERRO LONGO (MACHO-FEMEA), DIAMETRO 3/4"</t>
  </si>
  <si>
    <t>UNIAO COM ASSENTO CONICO DE FERRO LONGO (MACHO-FEMEA), DIAMETRO 3'</t>
  </si>
  <si>
    <t>UNIAO COM ASSENTO CONICO DE FERRO LONGO (MACHO-FEMEA), DIAMETRO 4"</t>
  </si>
  <si>
    <t>UNIAO COM FLANGE PPR, DN 40 MM, PARA AGUA QUENTE PREDIAL</t>
  </si>
  <si>
    <t>UNIAO DE FERRO GALVANIZADO, COM ASSENTO CONICO DE BRONZE, DE 1 1/2"</t>
  </si>
  <si>
    <t>UNIAO DE FERRO GALVANIZADO, COM ASSENTO CONICO DE BRONZE, DE 1 1/4"</t>
  </si>
  <si>
    <t>UNIAO DE FERRO GALVANIZADO, COM ROSCA BSP, COM ASSENTO PLANO, DE 1 1/2"</t>
  </si>
  <si>
    <t>UNIAO DE FERRO GALVANIZADO, COM ROSCA BSP, COM ASSENTO PLANO, DE 1 1/4"</t>
  </si>
  <si>
    <t>UNIAO DE FERRO GALVANIZADO, COM ROSCA BSP, COM ASSENTO PLANO, DE 1/2"</t>
  </si>
  <si>
    <t>UNIAO DE FERRO GALVANIZADO, COM ROSCA BSP, COM ASSENTO PLANO, DE 1"</t>
  </si>
  <si>
    <t>UNIAO DE FERRO GALVANIZADO, COM ROSCA BSP, COM ASSENTO PLANO, DE 2 1/2"</t>
  </si>
  <si>
    <t>UNIAO DE FERRO GALVANIZADO, COM ROSCA BSP, COM ASSENTO PLANO, DE 2"</t>
  </si>
  <si>
    <t>UNIAO DE FERRO GALVANIZADO, COM ROSCA BSP, COM ASSENTO PLANO, DE 3/4"</t>
  </si>
  <si>
    <t>UNIAO DE FERRO GALVANIZADO, COM ROSCA BSP, COM ASSENTO PLANO, DE 3"</t>
  </si>
  <si>
    <t>UNIAO DE FERRO GALVANIZADO, COM ROSCA BSP, COM ASSENTO PLANO, DE 4"</t>
  </si>
  <si>
    <t>UNIAO DUPLA PPR, DN 20 MM, PARA AGUA QUENTE PREDIAL</t>
  </si>
  <si>
    <t>UNIAO DUPLA PPR, DN 25 MM, PARA AGUA QUENTE PREDIAL</t>
  </si>
  <si>
    <t>UNIAO EM POLIPROPILENO (PP), PARA TUBO EM PEAD, 20 MM - LIGACAO PREDIAL DE AGUA</t>
  </si>
  <si>
    <t>UNIAO EM POLIPROPILENO (PP), PARA TUBO EM PEAD, 32 MM - LIGACAO PREDIAL DE AGUA</t>
  </si>
  <si>
    <t>UNIAO PVC, ROSCAVEL 1/2",  AGUA FRIA PREDIAL</t>
  </si>
  <si>
    <t>UNIAO PVC, ROSCAVEL, 1 1/2",  AGUA FRIA PREDIAL</t>
  </si>
  <si>
    <t>UNIAO PVC, ROSCAVEL, 1",  AGUA FRIA PREDIAL</t>
  </si>
  <si>
    <t>UNIAO PVC, ROSCAVEL, 3/4",  AGUA FRIA PREDIAL</t>
  </si>
  <si>
    <t>UNIAO PVC, SOLDAVEL, 110 MM,  PARA AGUA FRIA PREDIAL</t>
  </si>
  <si>
    <t>UNIAO PVC, SOLDAVEL, 20 MM,  PARA AGUA FRIA PREDIAL</t>
  </si>
  <si>
    <t>UNIAO PVC, SOLDAVEL, 25 MM,  PARA AGUA FRIA PREDIAL</t>
  </si>
  <si>
    <t>UNIAO PVC, SOLDAVEL, 32 MM,  PARA AGUA FRIA PREDIAL</t>
  </si>
  <si>
    <t>UNIAO PVC, SOLDAVEL, 40 MM,  PARA AGUA FRIA PREDIAL</t>
  </si>
  <si>
    <t>UNIAO PVC, SOLDAVEL, 50 MM,  PARA AGUA FRIA PREDIAL</t>
  </si>
  <si>
    <t>UNIAO PVC, SOLDAVEL, 60 MM,  PARA AGUA FRIA PREDIAL</t>
  </si>
  <si>
    <t>UNIAO PVC, SOLDAVEL, 75 MM,  PARA AGUA FRIA PREDIAL</t>
  </si>
  <si>
    <t>UNIAO PVC, SOLDAVEL, 85 MM,  PARA AGUA FRIA PREDIAL</t>
  </si>
  <si>
    <t>UNIAO TIPO STORZ, COM EMPATACAO INTERNA TIPO ANEL DE EXPANSAO, ENGATE RAPIDO 1 1/2", PARA MANGUEIRA DE COMBATE A INCENDIO PREDIAL</t>
  </si>
  <si>
    <t>UNIAO TIPO STORZ, COM EMPATACAO INTERNA TIPO ANEL DE EXPANSAO, ENGATE RAPIDO 2 1/2", PARA MANGUEIRA DE COMBATE A INCENDIO PREDIAL</t>
  </si>
  <si>
    <t>UNIAO, CPVC, SOLDAVEL, 15 MM, PARA AGUA QUENTE PREDIAL</t>
  </si>
  <si>
    <t>UNIAO, CPVC, SOLDAVEL, 22 MM, PARA AGUA QUENTE PREDIAL</t>
  </si>
  <si>
    <t>UNIAO, CPVC, SOLDAVEL, 28 MM, PARA AGUA QUENTE PREDIAL</t>
  </si>
  <si>
    <t>UNIAO, CPVC, SOLDAVEL, 35 MM, PARA AGUA QUENTE PREDIAL</t>
  </si>
  <si>
    <t>UNIAO, CPVC, SOLDAVEL, 42 MM, PARA AGUA QUENTE PREDIAL</t>
  </si>
  <si>
    <t>UNIAO, CPVC, SOLDAVEL, 54 MM, PARA AGUA QUENTE PREDIAL</t>
  </si>
  <si>
    <t>UNIAO, CPVC, SOLDAVEL, 73 MM, PARA AGUA QUENTE PREDIAL</t>
  </si>
  <si>
    <t>UNIAO, CPVC, SOLDAVEL, 89 MM, PARA AGUA QUENTE PREDIAL</t>
  </si>
  <si>
    <t>USINA DE ASFALTO A FRIO, CAPACIDADE DE 30 A 40 T/H, ELETRICA, POTENCIA DE 30 CV</t>
  </si>
  <si>
    <t>USINA DE ASFALTO A FRIO, CAPACIDADE DE 40 A 60 T/H, ELETRICA, POTENCIA DE 30 CV</t>
  </si>
  <si>
    <t>USINA DE ASFALTO A QUENTE, FIXA, TIPO CONTRA FLUXO, CAPACIDADE DE 100 A 140 T/H, POTENCIA DE 280 KW, COM MISTURADOR EXTERNO ROTATIVO</t>
  </si>
  <si>
    <t>USINA DE ASFALTO, GRAVIMETRICA, CAPACIDADE DE 150 T/H, POTENCIA DE 400  KW</t>
  </si>
  <si>
    <t>USINA DE CONCRETO FIXA, CAPACIDADE NOMINAL DE 40 M3/H, SEM SILO</t>
  </si>
  <si>
    <t>USINA DE CONCRETO FIXA, CAPACIDADE NOMINAL DE 60 M3/H, SEM SILO</t>
  </si>
  <si>
    <t>USINA DE CONCRETO FIXA, CAPACIDADE NOMINAL DE 80 M3/H, SEM SILO</t>
  </si>
  <si>
    <t>USINA DE CONCRETO FIXA, CAPACIDADE NOMINAL DE 90 A 120 M3/H, SEM SILO</t>
  </si>
  <si>
    <t>USINA DE LAMA ASFALTICA, PROD 30 A 50 T/H, SILO DE AGREGADO 7 M3, RESERVATORIOS PARA EMULSAO E AGUA DE 2,3 M3 CADA, MISTURADOR TIPO PUGG-MILL A SER MONTADO SOBRE CAMINHAO</t>
  </si>
  <si>
    <t>USINA DE MISTURAS ASFALTICAS A QUENTE, MOVEL, TIPO CONTRA FLUXO, CAPACIDADE DE 40 A 80 T/H</t>
  </si>
  <si>
    <t>USINA MISTURADORA DE SOLOS,  DOSADORES TRIPLOS, CALHA VIBRATORIA CAPACIDADE DE 200 A 500 T/H, POTENCIA DE 75 KW</t>
  </si>
  <si>
    <t>VALVULA DE DESCARGA EM METAL CROMADO PARA MICTORIO COM ACIONAMENTO POR PRESSAO E FECHAMENTO AUTOMATICO</t>
  </si>
  <si>
    <t>VALVULA DE DESCARGA METALICA, BASE 1 1/2 " E ACABAMENTO METALICO CROMADO</t>
  </si>
  <si>
    <t>VALVULA DE DESCARGA METALICA, BASE 1 1/4 " E ACABAMENTO METALICO CROMADO</t>
  </si>
  <si>
    <t>VALVULA DE ESCOAMENTO PARA TANQUE, EM METAL CROMADO, 1.1/2 ", SEM LADRAO, COM TAMPAO PLASTICO</t>
  </si>
  <si>
    <t>VALVULA DE ESFERA BRUTA EM BRONZE, BITOLA 1 " (REF 1552-B)</t>
  </si>
  <si>
    <t>VALVULA DE ESFERA BRUTA EM BRONZE, BITOLA 1 1/2 " (REF 1552-B)</t>
  </si>
  <si>
    <t>VALVULA DE ESFERA BRUTA EM BRONZE, BITOLA 1 1/4 " (REF 1552-B)</t>
  </si>
  <si>
    <t>VALVULA DE ESFERA BRUTA EM BRONZE, BITOLA 1/2 " (REF 1552-B)</t>
  </si>
  <si>
    <t>VALVULA DE ESFERA BRUTA EM BRONZE, BITOLA 2 " (REF 1552-B)</t>
  </si>
  <si>
    <t>VALVULA DE ESFERA BRUTA EM BRONZE, BITOLA 3/4 " (REF 1552-B)</t>
  </si>
  <si>
    <t>VALVULA DE RETENCAO DE BRONZE, PE COM CRIVOS, EXTREMIDADE COM ROSCA, DE 1 1/2", PARA FUNDO DE POCO</t>
  </si>
  <si>
    <t>VALVULA DE RETENCAO DE BRONZE, PE COM CRIVOS, EXTREMIDADE COM ROSCA, DE 1 1/4", PARA FUNDO DE POCO</t>
  </si>
  <si>
    <t>VALVULA DE RETENCAO DE BRONZE, PE COM CRIVOS, EXTREMIDADE COM ROSCA, DE 1", PARA FUNDO DE POCO</t>
  </si>
  <si>
    <t>VALVULA DE RETENCAO DE BRONZE, PE COM CRIVOS, EXTREMIDADE COM ROSCA, DE 2 1/2", PARA FUNDO DE POCO</t>
  </si>
  <si>
    <t>VALVULA DE RETENCAO DE BRONZE, PE COM CRIVOS, EXTREMIDADE COM ROSCA, DE 2", PARA FUNDO DE POCO</t>
  </si>
  <si>
    <t>VALVULA DE RETENCAO DE BRONZE, PE COM CRIVOS, EXTREMIDADE COM ROSCA, DE 3/4", PARA FUNDO DE POCO</t>
  </si>
  <si>
    <t>VALVULA DE RETENCAO DE BRONZE, PE COM CRIVOS, EXTREMIDADE COM ROSCA, DE 3", PARA FUNDO DE POCO</t>
  </si>
  <si>
    <t>VALVULA DE RETENCAO DE BRONZE, PE COM CRIVOS, EXTREMIDADE COM ROSCA, DE 4", PARA FUNDO DE POCO</t>
  </si>
  <si>
    <t>VALVULA DE RETENCAO HORIZONTAL, DE BRONZE (PN-25), 1 1/2", 400 PSI, TAMPA DE PORCA DE UNIAO, EXTREMIDADES COM ROSCA</t>
  </si>
  <si>
    <t>VALVULA DE RETENCAO HORIZONTAL, DE BRONZE (PN-25), 1 1/4", 400 PSI, TAMPA DE PORCA DE UNIAO, EXTREMIDADES COM ROSCA</t>
  </si>
  <si>
    <t>VALVULA DE RETENCAO HORIZONTAL, DE BRONZE (PN-25), 1/2", 400 PSI, TAMPA DE PORCA DE UNIAO, EXTREMIDADES COM ROSCA</t>
  </si>
  <si>
    <t>VALVULA DE RETENCAO HORIZONTAL, DE BRONZE (PN-25), 1", 400 PSI, TAMPA DE PORCA DE UNIAO, EXTREMIDADES COM ROSCA</t>
  </si>
  <si>
    <t>VALVULA DE RETENCAO HORIZONTAL, DE BRONZE (PN-25), 2 1/2", 400 PSI, TAMPA DE PORCA DE UNIAO, EXTREMIDADES COM ROSCA</t>
  </si>
  <si>
    <t>VALVULA DE RETENCAO HORIZONTAL, DE BRONZE (PN-25), 2", 400 PSI, TAMPA DE PORCA DE UNIAO, EXTREMIDADES COM ROSCA</t>
  </si>
  <si>
    <t>VALVULA DE RETENCAO HORIZONTAL, DE BRONZE (PN-25), 3/4", 400 PSI, TAMPA DE PORCA DE UNIAO, EXTREMIDADES COM ROSCA</t>
  </si>
  <si>
    <t>VALVULA DE RETENCAO HORIZONTAL, DE BRONZE (PN-25), 3", 400 PSI, TAMPA DE PORCA DE UNIAO, EXTREMIDADES COM ROSCA</t>
  </si>
  <si>
    <t>VALVULA DE RETENCAO HORIZONTAL, DE BRONZE (PN-25), 4", 400 PSI, TAMPA DE PORCA DE UNIAO, EXTREMIDADES COM ROSCA</t>
  </si>
  <si>
    <t>VALVULA DE RETENCAO VERTICAL, DE BRONZE (PN-16), 1 1/2", 200 PSI, EXTREMIDADES COM ROSCA</t>
  </si>
  <si>
    <t>VALVULA DE RETENCAO VERTICAL, DE BRONZE (PN-16), 1 1/4", 200 PSI, EXTREMIDADES COM ROSCA</t>
  </si>
  <si>
    <t>VALVULA DE RETENCAO VERTICAL, DE BRONZE (PN-16), 1/2", 200 PSI, EXTREMIDADES COM ROSCA</t>
  </si>
  <si>
    <t>VALVULA DE RETENCAO VERTICAL, DE BRONZE (PN-16), 1", 200 PSI, EXTREMIDADES COM ROSCA</t>
  </si>
  <si>
    <t>VALVULA DE RETENCAO VERTICAL, DE BRONZE (PN-16), 2 1/2", 200 PSI, EXTREMIDADES COM ROSCA</t>
  </si>
  <si>
    <t>VALVULA DE RETENCAO VERTICAL, DE BRONZE (PN-16), 2", 200 PSI, EXTREMIDADES COM ROSCA</t>
  </si>
  <si>
    <t>VALVULA DE RETENCAO VERTICAL, DE BRONZE (PN-16), 3/4", 200 PSI, EXTREMIDADES COM ROSCA</t>
  </si>
  <si>
    <t>VALVULA DE RETENCAO VERTICAL, DE BRONZE (PN-16), 3", 200 PSI, EXTREMIDADES COM ROSCA</t>
  </si>
  <si>
    <t>VALVULA DE RETENCAO VERTICAL, DE BRONZE (PN-16), 4", 200 PSI, EXTREMIDADES COM ROSCA</t>
  </si>
  <si>
    <t>VALVULA EM METAL CROMADO PARA LAVATORIO, 1 " SEM LADRAO</t>
  </si>
  <si>
    <t>VALVULA EM METAL CROMADO PARA PIA AMERICANA 3.1/2 X 1.1/2 "</t>
  </si>
  <si>
    <t>VALVULA EM PLASTICO BRANCO PARA LAVATORIO 1 ", SEM UNHO, COM LADRAO</t>
  </si>
  <si>
    <t>VALVULA EM PLASTICO BRANCO PARA TANQUE OU LAVATORIO 1 ", SEM UNHO E SEM LADRAO</t>
  </si>
  <si>
    <t>VALVULA EM PLASTICO BRANCO PARA TANQUE 1.1/4 " X 1.1/2 ", SEM UNHO E SEM LADRAO</t>
  </si>
  <si>
    <t>VALVULA EM PLASTICO CROMADO PARA LAVATORIO 1 ", SEM UNHO, COM LADRAO</t>
  </si>
  <si>
    <t>VALVULA EM PLASTICO CROMADO TIPO AMERICANA PARA PIA DE COZINHA 3.1/2 " X 1.1/2 ", SEM ADAPTADOR</t>
  </si>
  <si>
    <t>VARA FINA PARA CREMONA, EM FERRO ZINCADO BRANCO, COM DIAMETRO DE APROX 10 MM E COMPRIMENTO DE 1,20 M</t>
  </si>
  <si>
    <t>VARA FINA PARA CREMONA, EM FERRO ZINCADO BRANCO, COM DIAMETRO DE APROX 10 MM E COMPRIMENTO DE 1,50 M</t>
  </si>
  <si>
    <t>VARIADOR DE LUMINOSIDADE ROTATIVO (DIMMER) 127 V, 300 W (APENAS MODULO)</t>
  </si>
  <si>
    <t>VARIADOR DE LUMINOSIDADE ROTATIVO (DIMMER) 127V, 300W, CONJUNTO MONTADO PARA EMBUTIR 4" X 2" (PLACA + SUPORTE + MODULO)</t>
  </si>
  <si>
    <t>VARIADOR DE LUMINOSIDADE ROTATIVO (DIMMER) 220 V, 600 W (APENAS MODULO)</t>
  </si>
  <si>
    <t>VARIADOR DE LUMINOSIDADE ROTATIVO (DIMMER) 220V, 600W, CONJUNTO MONTADO PARA EMBUTIR 4" X 2" (PLACA + SUPORTE + MODULO)</t>
  </si>
  <si>
    <t>VARIADOR DE VELOCIDADE PARA VENTILADOR 127 V, 150 W (APENAS MODULO)</t>
  </si>
  <si>
    <t>VARIADOR DE VELOCIDADE PARA VENTILADOR 127V, 150W + 2 INTERRUPTORES PARALELOS, PARA REVERSAO E LAMPADA, CONJUNTO MONTADO PARA EMBUTIR 4" X 2" (PLACA + SUPORTE + MODULOS)</t>
  </si>
  <si>
    <t>VARIADOR DE VELOCIDADE PARA VENTILADOR 220 V, 250 W (APENAS MODULO)</t>
  </si>
  <si>
    <t>VARIADOR DE VELOCIDADE PARA VENTILADOR 220V, 250W + 2 INTERRUPTORES PARALELOS, PARA REVERSAO E LAMPADA, CONJUNTO MONTADO PARA EMBUTIR 4" X 2" (PLACA + SUPORTE + MODULOS)</t>
  </si>
  <si>
    <t>VASSOURA MECANICA REBOCAVEL COM ESCOVA CILINDRICA LARGURA UTIL DE VARRIMENTO = 2,44M</t>
  </si>
  <si>
    <t>VASSOURA 40 CM COM CABO</t>
  </si>
  <si>
    <t>VEDACAO DE CALHA, EM BORRACHA COR PRETA, MEDIDA ENTRE 119 E 170 MM, PARA DRENAGEM PLUVIAL PREDIAL</t>
  </si>
  <si>
    <t>VERGALHAO ZINCADO ROSCA TOTAL, 1/4 " (6,3 MM)</t>
  </si>
  <si>
    <t>VERNIZ A BASE RESINA ALQUIDICA COM POLIURETANO PARA MADEIRA, COM FILTRO SOLAR, BRILHANTE, USO INTERNO E EXTERNO</t>
  </si>
  <si>
    <t>VERNIZ MARITIMO PREMIUM PARA MADEIRA, COM FILTRO SOLAR, BRILHANTE, USO INTERNO E EXTERNO</t>
  </si>
  <si>
    <t>VERNIZ TIPO COPAL PARA MADEIRA, BRILHANTE, USO INTERNO</t>
  </si>
  <si>
    <t>VEU DE POLIESTER PARA IMPERMEABILIZACAO</t>
  </si>
  <si>
    <t>VEU DE VIDRO/VEU DE SUPERFICIE 30 A 35 G/M2</t>
  </si>
  <si>
    <t>VIBRADOR DE IMERSAO, COM PONTEIRA DE *35* MM, MANGOTE DE 5 M, SEM MOTOR</t>
  </si>
  <si>
    <t>VIBRADOR DE IMERSAO, COM PONTEIRA DE *45* MM, MANGOTE DE 5 M, SEM MOTOR.</t>
  </si>
  <si>
    <t>VIBRADOR DE IMERSAO, COM PONTEIRA DE *60* MM, MANGOTE DE 5 M, SEM MOTOR.</t>
  </si>
  <si>
    <t>VIBRADOR DE IMERSAO, DIAMETRO DA PONTEIRA DE *35* MM, COM MOTOR 4 TEMPOS A GASOLINA DE 5,5 HP (5,5 CV)</t>
  </si>
  <si>
    <t>VIBRADOR DE IMERSAO, DIAMETRO DA PONTEIRA DE *45* MM, COM MOTOR ELETRICO TRIFASICO DE 2 HP (2 CV)</t>
  </si>
  <si>
    <t>VIBRADOR DE IMERSAO, DIAMETRO DA PONTEIRA DE *45* MM, COM MOTOR 4 TEMPOS A GASOLINA DE 5,5 HP (5,5 CV)</t>
  </si>
  <si>
    <t>VIBROACABADORA DE ASFALTO SOBRE ESTEIRAS, LARG. PAVIM. MAX. 8,00 M, POT. 100 KW/ 134 HP, CAP.  600 T/ H</t>
  </si>
  <si>
    <t>VIBROACABADORA DE ASFALTO SOBRE ESTEIRAS, LARG. PAVIM. 2,13 M A 4,55 M, POT. 74 KW/ 100 HP, CAP. 400  T/ H</t>
  </si>
  <si>
    <t>VIBROACABADORA DE ASFALTO SOBRE ESTEIRAS, LARG. PAVIM. 2,60 M A 5,75 M, POT. 110 HP, CAP. 450 T/ H</t>
  </si>
  <si>
    <t>VIBROACABADORA DE ASFALTO SOBRE ESTEIRAS, LARG. PAVIMENT. 1,90 A 5,3 M, POT. 78 KW/105 HP, CAP. 450 T/H</t>
  </si>
  <si>
    <t>VIBROACABADORA DE ASFALTO SOBRE RODAS, LARGURA DE PAVIMENTACAO DE 1,70 A 4,20 M, POTENCIA 78 KW/105 HP, CAPACIDADE 300 T/H</t>
  </si>
  <si>
    <t>VIDRACEIRO (HORISTA)</t>
  </si>
  <si>
    <t>VIDRACEIRO (MENSALISTA)</t>
  </si>
  <si>
    <t>VIDRO COMUM LAMINADO LISO INCOLOR DUPLO, ESPESSURA TOTAL 8 MM (CADA CAMADA DE 4 MM) - COLOCADO</t>
  </si>
  <si>
    <t>VIDRO COMUM LAMINADO, LISO, INCOLOR, DUPLO, ESPESSURA TOTAL 6 MM (CADA CAMADA E= 3 MM) - COLOCADO</t>
  </si>
  <si>
    <t>VIDRO COMUM LAMINADO, LISO, INCOLOR, TRIPLO, ESPESSURA TOTAL 12 MM (CADA CAMADA E=  4 MM) - COLOCADO</t>
  </si>
  <si>
    <t>VIDRO COMUM LAMINADO, LISO, INCOLOR, TRIPLO, ESPESSURA TOTAL 15 MM (CADA CAMADA E = 5 MM) - COLOCADO</t>
  </si>
  <si>
    <t>VIDRO CRISTAL COLORIDO, 10 MM, PINTADO NA COR BRANCA</t>
  </si>
  <si>
    <t>VIDRO CRISTAL COLORIDO, 4 MM, PINTADO NA COR BRANCA</t>
  </si>
  <si>
    <t>VIDRO CRISTAL COLORIDO, 6 MM, PINTADO NA COR BRANCA</t>
  </si>
  <si>
    <t>VIDRO CRISTAL COLORIDO, 8 MM, PINTADO NA COR BRANCA</t>
  </si>
  <si>
    <t>VIDRO LISO FUME E = 4MM - SEM COLOCACAO</t>
  </si>
  <si>
    <t>VIDRO LISO FUME E = 6MM - SEM COLOCACAO</t>
  </si>
  <si>
    <t>VIDRO LISO FUME, E = 5 MM - SEM COLOCACAO</t>
  </si>
  <si>
    <t>VIDRO LISO INCOLOR 10 MM - SEM COLOCACAO</t>
  </si>
  <si>
    <t>VIDRO LISO INCOLOR 2 A 3 MM - SEM COLOCACAO</t>
  </si>
  <si>
    <t>VIDRO LISO INCOLOR 4MM - SEM COLOCACAO</t>
  </si>
  <si>
    <t>VIDRO LISO INCOLOR 5MM - SEM COLOCACAO</t>
  </si>
  <si>
    <t>VIDRO LISO INCOLOR 6 MM - SEM COLOCACAO</t>
  </si>
  <si>
    <t>VIDRO LISO INCOLOR 8MM  -  SEM COLOCACAO</t>
  </si>
  <si>
    <t>VIDRO MARTELADO OU CANELADO, 4 MM - SEM COLOCACAO</t>
  </si>
  <si>
    <t>VIDRO PLANO ARAMADO E = 6 MM - SEM COLOCACAO</t>
  </si>
  <si>
    <t>VIDRO PLANO ARMADO E = 7MM - SEM COLOCACAO</t>
  </si>
  <si>
    <t>VIDRO TEMPERADO INCOLOR E = 10 MM, SEM COLOCACAO</t>
  </si>
  <si>
    <t>VIDRO TEMPERADO INCOLOR E = 6 MM, SEM COLOCACAO</t>
  </si>
  <si>
    <t>VIDRO TEMPERADO INCOLOR E = 8 MM, SEM COLOCACAO</t>
  </si>
  <si>
    <t>VIDRO TEMPERADO INCOLOR PARA PORTA DE ABRIR, E = 10 MM (SEM FERRAGENS E SEM COLOCACAO)</t>
  </si>
  <si>
    <t>VIDRO TEMPERADO VERDE E = 10 MM, SEM COLOCACAO</t>
  </si>
  <si>
    <t>VIDRO TEMPERADO VERDE E = 6 MM, SEM COLOCACAO</t>
  </si>
  <si>
    <t>VIDRO TEMPERADO VERDE E = 8 MM, SEM COLOCACAO</t>
  </si>
  <si>
    <t>VIGA *7,5 X 10* CM EM PINUS, MISTA OU EQUIVALENTE DA REGIAO - BRUTA</t>
  </si>
  <si>
    <t>VIGA *7,5 X 15 CM EM PINUS, MISTA OU EQUIVALENTE DA REGIAO - BRUTA</t>
  </si>
  <si>
    <t>VIGA APARELHADA  *6 X 12* CM, EM MACARANDUBA, ANGELIM OU EQUIVALENTE DA REGIAO</t>
  </si>
  <si>
    <t>VIGA APARELHADA *6 X 16* CM, EM MACARANDUBA, ANGELIM OU EQUIVALENTE DA REGIAO</t>
  </si>
  <si>
    <t>VIGA DE ESCORAMAENTO H20, DE MADEIRA, PESO DE 5,00 A 5,20 KG/M, COM EXTREMIDADES PLASTICAS</t>
  </si>
  <si>
    <t>VIGA NAO APARELHADA  *6 X 12* CM, EM MACARANDUBA, ANGELIM OU EQUIVALENTE DA REGIAO - BRUTA</t>
  </si>
  <si>
    <t>VIGA NAO APARELHADA *6 X 16* CM, EM MACARANDUBA, ANGELIM OU EQUIVALENTE DA REGIAO -  BRUTA</t>
  </si>
  <si>
    <t>VIGA NAO APARELHADA *6 X 20* CM, EM MACARANDUBA, ANGELIM OU EQUIVALENTE DA REGIAO - BRUTA</t>
  </si>
  <si>
    <t>VIGA NAO APARELHADA *8 X 16* CM EM MACARANDUBA, ANGELIM OU EQUIVALENTE DA REGIAO -  BRUTA</t>
  </si>
  <si>
    <t>VIGIA DIURNO</t>
  </si>
  <si>
    <t>VIGIA DIURNO (MENSALISTA)</t>
  </si>
  <si>
    <t>VIGIA NOTURNO, HORA EFETIVAMENTE TRABALHADA DE 22 H AS 5 H (COM ADICIONAL NOTURNO)</t>
  </si>
  <si>
    <t>TOTAL DE INSUMOS : 4942</t>
  </si>
  <si>
    <t>Encarregado: 40 horas semanais por 5 meses</t>
  </si>
  <si>
    <r>
      <t>Administração Central -</t>
    </r>
    <r>
      <rPr>
        <b/>
        <sz val="10"/>
        <rFont val="Arial"/>
        <family val="2"/>
      </rPr>
      <t xml:space="preserve"> A</t>
    </r>
  </si>
  <si>
    <t>Despesas Tributárias - C</t>
  </si>
  <si>
    <r>
      <t>Custos Financeiros -</t>
    </r>
    <r>
      <rPr>
        <b/>
        <sz val="10"/>
        <rFont val="Arial"/>
        <family val="2"/>
      </rPr>
      <t xml:space="preserve"> D</t>
    </r>
  </si>
  <si>
    <r>
      <t>Risco, Garantias e Seguros -</t>
    </r>
    <r>
      <rPr>
        <b/>
        <sz val="10"/>
        <rFont val="Arial"/>
        <family val="2"/>
      </rPr>
      <t xml:space="preserve"> E</t>
    </r>
  </si>
  <si>
    <t>( 1- C )</t>
  </si>
  <si>
    <r>
      <t xml:space="preserve">BDI=   </t>
    </r>
    <r>
      <rPr>
        <u/>
        <sz val="10"/>
        <rFont val="Arial"/>
        <family val="2"/>
      </rPr>
      <t xml:space="preserve"> (1+A+E).(1+D).(1+F)</t>
    </r>
    <r>
      <rPr>
        <sz val="10"/>
        <rFont val="Arial"/>
        <family val="2"/>
      </rPr>
      <t xml:space="preserve">  -1 =</t>
    </r>
  </si>
  <si>
    <t>Retirada manual de blocos pré-moldados de concreto (Blokret), inclusive empilhamento para reaproveitamento</t>
  </si>
  <si>
    <t>OBS: composição montada com base na composição 010216 do DER</t>
  </si>
  <si>
    <t>Administração Local</t>
  </si>
  <si>
    <t>ADM</t>
  </si>
  <si>
    <t>LOCAL</t>
  </si>
  <si>
    <t>Com base no Código Tributário de Conceição do Castelo, Lei Completar nº60, Anexo II, a alíquota deverá ser de 5,0%, item 7.02 (Execução, por administração, empreitada ou subempreitada, de obras de construção civil, hidráulica ou elétrica e de outras obras semelhantes, inclusive sondagem, perfuração de poços, escavação, drenagem e irrigação, terraplanagem, pavimentação, concretagem e a instalação e montagem de produtos, peças e equipamentos)</t>
  </si>
  <si>
    <t>MOBILIZAÇÃO</t>
  </si>
  <si>
    <t>DESMOBILIZAÇÃO</t>
  </si>
  <si>
    <t>Barracão para depósito de cimento área de 10.90m2, de chapa de compensado 12mm e pontaletes 8x8cm, piso cimentado e cobertura de telhas de fibrocimento de 6mm, inclusive ponto de luz, conf. projeto (2 utilizações)</t>
  </si>
  <si>
    <t>Fornecimento e assentamento de ladrilho hidráulico pastilhado, vermelho, dim. 20x20 cm, esp. 1.5cm, assentado com pasta de cimento colante, exclusive regularização e lastro</t>
  </si>
  <si>
    <t>Mobilização de equipamentos com carreta prancha (máximo)</t>
  </si>
  <si>
    <t>Desmobilização de equipamentos com carreta prancha (máximo)</t>
  </si>
  <si>
    <t>LEGENDA:</t>
  </si>
  <si>
    <t>SINAPI: SINAPI</t>
  </si>
  <si>
    <t>DER: DER EDIFICAÇÕES</t>
  </si>
  <si>
    <t>DER-R: DER RODOVIAS</t>
  </si>
  <si>
    <t>sinalização</t>
  </si>
  <si>
    <t>CPU: COMPOSIÇÃO</t>
  </si>
  <si>
    <t>REPASSE</t>
  </si>
  <si>
    <t>CP</t>
  </si>
  <si>
    <t>cp</t>
  </si>
  <si>
    <t>rep</t>
  </si>
  <si>
    <t>adm local</t>
  </si>
  <si>
    <t>serv. Prem</t>
  </si>
  <si>
    <t>FORNECIMENTO E INSTALAÇÃO DE PLACA DE OBRA COM CHAPA GALVANIZADA E ESTRUTURA DE MADEIRA. AF_03/2022_PS</t>
  </si>
  <si>
    <t>02.02</t>
  </si>
  <si>
    <t>02.03</t>
  </si>
  <si>
    <t>02.04</t>
  </si>
  <si>
    <t>02.05</t>
  </si>
  <si>
    <t>02.06</t>
  </si>
  <si>
    <t>02.07</t>
  </si>
  <si>
    <t>02.08</t>
  </si>
  <si>
    <t>02.09</t>
  </si>
  <si>
    <t>AGOSTO/2023</t>
  </si>
  <si>
    <t xml:space="preserve">LIMPEZA E CARGA </t>
  </si>
  <si>
    <t>ADMINISTRAÇÃO LOCAL</t>
  </si>
  <si>
    <t>FORNECIMENTO E TRANSPORTE DE AREIA MÉDIA PARA EXECUÇÃO DE BASE</t>
  </si>
  <si>
    <t>acessórios</t>
  </si>
  <si>
    <t>apoiáveis</t>
  </si>
  <si>
    <t xml:space="preserve">RESP.TÉCNICO </t>
  </si>
  <si>
    <t>SINALIZAÇÃO VIÁRIA</t>
  </si>
  <si>
    <t>DER ES</t>
  </si>
  <si>
    <t>Sinalização vertical com chapa revestida em película, inclusive suporte em madeira</t>
  </si>
  <si>
    <t>6.01</t>
  </si>
  <si>
    <t>6.02</t>
  </si>
  <si>
    <t>07.01</t>
  </si>
  <si>
    <t xml:space="preserve">PROPOSTA DA EMPRESA </t>
  </si>
  <si>
    <t xml:space="preserve">VALOR UNITÁRIO </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</si>
</sst>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8" formatCode="&quot;R$&quot;\ #,##0.00;[Red]\-&quot;R$&quot;\ #,##0.00"/>
    <numFmt numFmtId="41" formatCode="_-* #,##0_-;\-* #,##0_-;_-* &quot;-&quot;_-;_-@_-"/>
    <numFmt numFmtId="44" formatCode="_-&quot;R$&quot;\ * #,##0.00_-;\-&quot;R$&quot;\ * #,##0.00_-;_-&quot;R$&quot;\ * &quot;-&quot;??_-;_-@_-"/>
    <numFmt numFmtId="43" formatCode="_-* #,##0.00_-;\-* #,##0.00_-;_-* &quot;-&quot;??_-;_-@_-"/>
    <numFmt numFmtId="164" formatCode="0.0%"/>
    <numFmt numFmtId="165" formatCode="_-* #,##0.00_-;\-* #,##0.00_-;_-* \-??_-;_-@_-"/>
    <numFmt numFmtId="166" formatCode="_(&quot;R$ &quot;* #,##0.00_);_(&quot;R$ &quot;* \(#,##0.00\);_(&quot;R$ &quot;* &quot;-&quot;??_);_(@_)"/>
    <numFmt numFmtId="167" formatCode="&quot;R$&quot;\ #,##0.00"/>
    <numFmt numFmtId="168" formatCode="0.000"/>
  </numFmts>
  <fonts count="68" x14ac:knownFonts="1">
    <font>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b/>
      <sz val="18"/>
      <color theme="3"/>
      <name val="Calibri Light"/>
      <family val="2"/>
      <scheme val="major"/>
    </font>
    <font>
      <sz val="10"/>
      <name val="Arial"/>
      <family val="2"/>
    </font>
    <font>
      <b/>
      <sz val="10"/>
      <name val="Arial"/>
      <family val="2"/>
    </font>
    <font>
      <sz val="11"/>
      <color indexed="8"/>
      <name val="Calibri"/>
      <family val="2"/>
    </font>
    <font>
      <sz val="10"/>
      <name val="Times New Roman"/>
      <family val="1"/>
      <charset val="204"/>
    </font>
    <font>
      <sz val="10"/>
      <color theme="1"/>
      <name val="Arial"/>
      <family val="2"/>
    </font>
    <font>
      <b/>
      <sz val="10"/>
      <color theme="1"/>
      <name val="Arial"/>
      <family val="2"/>
    </font>
    <font>
      <b/>
      <i/>
      <sz val="14"/>
      <name val="Arial"/>
      <family val="2"/>
    </font>
    <font>
      <b/>
      <sz val="9"/>
      <name val="Arial"/>
      <family val="2"/>
    </font>
    <font>
      <b/>
      <i/>
      <sz val="16"/>
      <color theme="4" tint="-0.499984740745262"/>
      <name val="Arial"/>
      <family val="2"/>
    </font>
    <font>
      <i/>
      <sz val="11"/>
      <name val="Arial"/>
      <family val="2"/>
    </font>
    <font>
      <sz val="10"/>
      <name val="Arial"/>
      <family val="2"/>
    </font>
    <font>
      <b/>
      <sz val="11"/>
      <name val="Arial"/>
      <family val="2"/>
    </font>
    <font>
      <b/>
      <sz val="11"/>
      <color theme="1"/>
      <name val="Arial"/>
      <family val="2"/>
    </font>
    <font>
      <b/>
      <i/>
      <sz val="10"/>
      <name val="Arial"/>
      <family val="2"/>
    </font>
    <font>
      <i/>
      <sz val="11"/>
      <color theme="1"/>
      <name val="Calibri"/>
      <family val="2"/>
      <scheme val="minor"/>
    </font>
    <font>
      <b/>
      <sz val="14"/>
      <name val="Arial"/>
      <family val="2"/>
    </font>
    <font>
      <b/>
      <sz val="12"/>
      <name val="Arial"/>
      <family val="2"/>
    </font>
    <font>
      <b/>
      <sz val="12"/>
      <color theme="1"/>
      <name val="Arial"/>
      <family val="2"/>
    </font>
    <font>
      <sz val="12"/>
      <name val="Arial"/>
      <family val="2"/>
    </font>
    <font>
      <sz val="12"/>
      <color theme="1"/>
      <name val="Arial"/>
      <family val="2"/>
    </font>
    <font>
      <sz val="9"/>
      <name val="Arial"/>
      <family val="2"/>
    </font>
    <font>
      <b/>
      <sz val="10"/>
      <color indexed="12"/>
      <name val="Arial"/>
      <family val="2"/>
    </font>
    <font>
      <b/>
      <i/>
      <sz val="11"/>
      <name val="Arial"/>
      <family val="2"/>
    </font>
    <font>
      <b/>
      <sz val="10"/>
      <color indexed="8"/>
      <name val="Arial"/>
      <family val="2"/>
    </font>
    <font>
      <sz val="10"/>
      <color indexed="8"/>
      <name val="Arial"/>
      <family val="2"/>
    </font>
    <font>
      <b/>
      <sz val="8"/>
      <name val="Arial"/>
      <family val="2"/>
    </font>
    <font>
      <sz val="12"/>
      <color theme="1"/>
      <name val="Times New Roman"/>
      <family val="1"/>
    </font>
    <font>
      <sz val="9"/>
      <color rgb="FFFF0000"/>
      <name val="Arial"/>
      <family val="2"/>
    </font>
    <font>
      <sz val="8"/>
      <name val="Arial"/>
      <family val="2"/>
    </font>
    <font>
      <sz val="8"/>
      <name val="Calibri"/>
      <family val="2"/>
      <scheme val="minor"/>
    </font>
    <font>
      <b/>
      <sz val="12"/>
      <color indexed="8"/>
      <name val="Arial"/>
      <family val="2"/>
    </font>
    <font>
      <sz val="12"/>
      <color indexed="8"/>
      <name val="Arial"/>
      <family val="2"/>
    </font>
    <font>
      <sz val="8"/>
      <color indexed="8"/>
      <name val="Arial"/>
      <family val="2"/>
    </font>
    <font>
      <sz val="3"/>
      <name val="Arial"/>
      <family val="2"/>
    </font>
    <font>
      <b/>
      <sz val="3"/>
      <name val="Arial"/>
      <family val="2"/>
    </font>
    <font>
      <i/>
      <sz val="10"/>
      <name val="Arial"/>
      <family val="2"/>
    </font>
    <font>
      <u/>
      <sz val="10"/>
      <name val="Arial"/>
      <family val="2"/>
    </font>
    <font>
      <b/>
      <sz val="10"/>
      <color indexed="10"/>
      <name val="Arial"/>
      <family val="2"/>
    </font>
    <font>
      <sz val="10"/>
      <color indexed="8"/>
      <name val="Calibri"/>
      <family val="2"/>
    </font>
    <font>
      <sz val="9"/>
      <color indexed="81"/>
      <name val="Segoe UI"/>
      <family val="2"/>
    </font>
    <font>
      <b/>
      <sz val="9"/>
      <color indexed="81"/>
      <name val="Tahoma"/>
      <family val="2"/>
    </font>
    <font>
      <sz val="9"/>
      <color indexed="81"/>
      <name val="Tahoma"/>
      <family val="2"/>
    </font>
    <font>
      <sz val="10"/>
      <color indexed="81"/>
      <name val="Tahoma"/>
      <family val="2"/>
    </font>
    <font>
      <b/>
      <sz val="10"/>
      <color indexed="81"/>
      <name val="Tahoma"/>
      <family val="2"/>
    </font>
    <font>
      <sz val="10"/>
      <name val="Courier New"/>
      <family val="3"/>
    </font>
    <font>
      <b/>
      <sz val="18"/>
      <color rgb="FFFFFF00"/>
      <name val="Calibri"/>
      <family val="2"/>
      <scheme val="minor"/>
    </font>
    <font>
      <sz val="10"/>
      <name val="Arial"/>
      <family val="2"/>
    </font>
    <font>
      <sz val="11"/>
      <name val="Calibri"/>
      <family val="2"/>
      <scheme val="minor"/>
    </font>
    <font>
      <b/>
      <sz val="18"/>
      <name val="Calibri"/>
      <family val="2"/>
      <scheme val="minor"/>
    </font>
  </fonts>
  <fills count="4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rgb="FFFFFF00"/>
        <bgColor indexed="64"/>
      </patternFill>
    </fill>
    <fill>
      <patternFill patternType="solid">
        <fgColor theme="0" tint="-0.249977111117893"/>
        <bgColor indexed="64"/>
      </patternFill>
    </fill>
    <fill>
      <patternFill patternType="solid">
        <fgColor theme="0" tint="-0.14999847407452621"/>
        <bgColor indexed="42"/>
      </patternFill>
    </fill>
    <fill>
      <patternFill patternType="solid">
        <fgColor theme="9" tint="0.59999389629810485"/>
        <bgColor indexed="64"/>
      </patternFill>
    </fill>
    <fill>
      <patternFill patternType="solid">
        <fgColor indexed="26"/>
        <bgColor indexed="64"/>
      </patternFill>
    </fill>
    <fill>
      <patternFill patternType="solid">
        <fgColor indexed="55"/>
        <bgColor indexed="64"/>
      </patternFill>
    </fill>
  </fills>
  <borders count="5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auto="1"/>
      </left>
      <right style="medium">
        <color auto="1"/>
      </right>
      <top style="thin">
        <color auto="1"/>
      </top>
      <bottom style="thin">
        <color auto="1"/>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auto="1"/>
      </left>
      <right style="thin">
        <color auto="1"/>
      </right>
      <top style="thin">
        <color auto="1"/>
      </top>
      <bottom style="medium">
        <color auto="1"/>
      </bottom>
      <diagonal/>
    </border>
    <border>
      <left style="thin">
        <color auto="1"/>
      </left>
      <right style="medium">
        <color indexed="64"/>
      </right>
      <top style="thin">
        <color auto="1"/>
      </top>
      <bottom style="medium">
        <color indexed="64"/>
      </bottom>
      <diagonal/>
    </border>
    <border>
      <left style="medium">
        <color indexed="64"/>
      </left>
      <right/>
      <top style="thin">
        <color indexed="64"/>
      </top>
      <bottom/>
      <diagonal/>
    </border>
    <border>
      <left/>
      <right style="thin">
        <color indexed="64"/>
      </right>
      <top style="thin">
        <color indexed="64"/>
      </top>
      <bottom style="medium">
        <color indexed="64"/>
      </bottom>
      <diagonal/>
    </border>
    <border>
      <left/>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diagonal/>
    </border>
    <border>
      <left/>
      <right style="medium">
        <color indexed="64"/>
      </right>
      <top style="thin">
        <color indexed="64"/>
      </top>
      <bottom/>
      <diagonal/>
    </border>
    <border>
      <left style="medium">
        <color indexed="64"/>
      </left>
      <right style="thin">
        <color auto="1"/>
      </right>
      <top style="thin">
        <color auto="1"/>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s>
  <cellStyleXfs count="141">
    <xf numFmtId="0" fontId="0" fillId="0" borderId="0"/>
    <xf numFmtId="9" fontId="1" fillId="0" borderId="0" applyFont="0" applyFill="0" applyBorder="0" applyAlignment="0" applyProtection="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0" fontId="4" fillId="0" borderId="0" applyNumberFormat="0" applyFill="0" applyBorder="0" applyAlignment="0" applyProtection="0"/>
    <xf numFmtId="0" fontId="5" fillId="2" borderId="0" applyNumberFormat="0" applyBorder="0" applyAlignment="0" applyProtection="0"/>
    <xf numFmtId="0" fontId="6" fillId="3" borderId="0" applyNumberFormat="0" applyBorder="0" applyAlignment="0" applyProtection="0"/>
    <xf numFmtId="0" fontId="7" fillId="4" borderId="0" applyNumberFormat="0" applyBorder="0" applyAlignment="0" applyProtection="0"/>
    <xf numFmtId="0" fontId="8" fillId="5" borderId="4" applyNumberFormat="0" applyAlignment="0" applyProtection="0"/>
    <xf numFmtId="0" fontId="9" fillId="6" borderId="5" applyNumberFormat="0" applyAlignment="0" applyProtection="0"/>
    <xf numFmtId="0" fontId="10" fillId="6" borderId="4" applyNumberFormat="0" applyAlignment="0" applyProtection="0"/>
    <xf numFmtId="0" fontId="11" fillId="0" borderId="6" applyNumberFormat="0" applyFill="0" applyAlignment="0" applyProtection="0"/>
    <xf numFmtId="0" fontId="12" fillId="7" borderId="7" applyNumberFormat="0" applyAlignment="0" applyProtection="0"/>
    <xf numFmtId="0" fontId="13" fillId="0" borderId="0" applyNumberFormat="0" applyFill="0" applyBorder="0" applyAlignment="0" applyProtection="0"/>
    <xf numFmtId="0" fontId="1" fillId="8" borderId="8" applyNumberFormat="0" applyFont="0" applyAlignment="0" applyProtection="0"/>
    <xf numFmtId="0" fontId="14" fillId="0" borderId="0" applyNumberFormat="0" applyFill="0" applyBorder="0" applyAlignment="0" applyProtection="0"/>
    <xf numFmtId="0" fontId="15" fillId="0" borderId="9" applyNumberFormat="0" applyFill="0" applyAlignment="0" applyProtection="0"/>
    <xf numFmtId="0" fontId="16"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6" fillId="12" borderId="0" applyNumberFormat="0" applyBorder="0" applyAlignment="0" applyProtection="0"/>
    <xf numFmtId="0" fontId="16"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6" fillId="16" borderId="0" applyNumberFormat="0" applyBorder="0" applyAlignment="0" applyProtection="0"/>
    <xf numFmtId="0" fontId="16"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6" fillId="20" borderId="0" applyNumberFormat="0" applyBorder="0" applyAlignment="0" applyProtection="0"/>
    <xf numFmtId="0" fontId="16"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6" fillId="24" borderId="0" applyNumberFormat="0" applyBorder="0" applyAlignment="0" applyProtection="0"/>
    <xf numFmtId="0" fontId="16"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6" fillId="28" borderId="0" applyNumberFormat="0" applyBorder="0" applyAlignment="0" applyProtection="0"/>
    <xf numFmtId="0" fontId="16"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6" fillId="32" borderId="0" applyNumberFormat="0" applyBorder="0" applyAlignment="0" applyProtection="0"/>
    <xf numFmtId="0" fontId="17" fillId="0" borderId="0"/>
    <xf numFmtId="43" fontId="21" fillId="0" borderId="0" applyFont="0" applyFill="0" applyBorder="0" applyAlignment="0" applyProtection="0"/>
    <xf numFmtId="0" fontId="18" fillId="0" borderId="0" applyNumberFormat="0" applyFill="0" applyBorder="0" applyAlignment="0" applyProtection="0"/>
    <xf numFmtId="0" fontId="19" fillId="0" borderId="0"/>
    <xf numFmtId="0" fontId="19" fillId="0" borderId="0"/>
    <xf numFmtId="0" fontId="1" fillId="0" borderId="0"/>
    <xf numFmtId="44" fontId="21" fillId="0" borderId="0" applyFont="0" applyFill="0" applyBorder="0" applyAlignment="0" applyProtection="0"/>
    <xf numFmtId="9" fontId="21" fillId="0" borderId="0" applyFont="0" applyFill="0" applyBorder="0" applyAlignment="0" applyProtection="0"/>
    <xf numFmtId="43" fontId="1" fillId="0" borderId="0" applyFont="0" applyFill="0" applyBorder="0" applyAlignment="0" applyProtection="0"/>
    <xf numFmtId="44"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1" fontId="19" fillId="0" borderId="0" applyFont="0" applyFill="0" applyProtection="0"/>
    <xf numFmtId="0" fontId="1" fillId="0" borderId="0"/>
    <xf numFmtId="43" fontId="19" fillId="0" borderId="0" applyFont="0" applyFill="0" applyBorder="0" applyAlignment="0" applyProtection="0"/>
    <xf numFmtId="9" fontId="19" fillId="0" borderId="0" applyFont="0" applyFill="0" applyBorder="0" applyAlignment="0" applyProtection="0"/>
    <xf numFmtId="0" fontId="1" fillId="0" borderId="0"/>
    <xf numFmtId="43" fontId="21" fillId="0" borderId="0" applyFont="0" applyFill="0" applyBorder="0" applyAlignment="0" applyProtection="0"/>
    <xf numFmtId="0" fontId="19" fillId="0" borderId="0"/>
    <xf numFmtId="43" fontId="19"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19" fillId="0" borderId="0"/>
    <xf numFmtId="0" fontId="19" fillId="0" borderId="0"/>
    <xf numFmtId="43" fontId="21" fillId="0" borderId="0" applyFont="0" applyFill="0" applyBorder="0" applyAlignment="0" applyProtection="0"/>
    <xf numFmtId="43" fontId="19" fillId="0" borderId="0" applyFont="0" applyFill="0" applyBorder="0" applyAlignment="0" applyProtection="0"/>
    <xf numFmtId="0" fontId="22" fillId="0" borderId="0" applyNumberFormat="0" applyFill="0" applyBorder="0" applyProtection="0">
      <alignment vertical="top" wrapText="1"/>
    </xf>
    <xf numFmtId="0" fontId="1" fillId="0" borderId="0"/>
    <xf numFmtId="9" fontId="1" fillId="0" borderId="0" applyFont="0" applyFill="0" applyBorder="0" applyAlignment="0" applyProtection="0"/>
    <xf numFmtId="9" fontId="19" fillId="0" borderId="0" applyFont="0" applyFill="0" applyBorder="0" applyAlignment="0" applyProtection="0"/>
    <xf numFmtId="44" fontId="21" fillId="0" borderId="0" applyFont="0" applyFill="0" applyBorder="0" applyAlignment="0" applyProtection="0"/>
    <xf numFmtId="0" fontId="1" fillId="0" borderId="0"/>
    <xf numFmtId="0" fontId="1" fillId="0" borderId="0"/>
    <xf numFmtId="9" fontId="19" fillId="0" borderId="0" applyFont="0" applyFill="0" applyBorder="0" applyAlignment="0" applyProtection="0"/>
    <xf numFmtId="44" fontId="21" fillId="0" borderId="0" applyFont="0" applyFill="0" applyBorder="0" applyAlignment="0" applyProtection="0"/>
    <xf numFmtId="43" fontId="21" fillId="0" borderId="0" applyFont="0" applyFill="0" applyBorder="0" applyAlignment="0" applyProtection="0"/>
    <xf numFmtId="0" fontId="19" fillId="0" borderId="0"/>
    <xf numFmtId="0" fontId="1" fillId="0" borderId="0"/>
    <xf numFmtId="0" fontId="21" fillId="0" borderId="0"/>
    <xf numFmtId="0" fontId="1" fillId="0" borderId="0"/>
    <xf numFmtId="0" fontId="1" fillId="0" borderId="0"/>
    <xf numFmtId="0" fontId="1" fillId="0" borderId="0"/>
    <xf numFmtId="0" fontId="1" fillId="8" borderId="8" applyNumberFormat="0" applyFont="0" applyAlignment="0" applyProtection="0"/>
    <xf numFmtId="0" fontId="1"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8" applyNumberFormat="0" applyFont="0" applyAlignment="0" applyProtection="0"/>
    <xf numFmtId="44" fontId="1" fillId="0" borderId="0" applyFont="0" applyFill="0" applyBorder="0" applyAlignment="0" applyProtection="0"/>
    <xf numFmtId="0" fontId="29" fillId="0" borderId="0"/>
    <xf numFmtId="0" fontId="17" fillId="0" borderId="0"/>
    <xf numFmtId="43" fontId="17" fillId="0" borderId="0" applyFont="0" applyFill="0" applyBorder="0" applyAlignment="0" applyProtection="0"/>
    <xf numFmtId="41" fontId="17" fillId="0" borderId="0" applyFont="0" applyFill="0" applyProtection="0"/>
    <xf numFmtId="44" fontId="17" fillId="0" borderId="0" applyFont="0" applyFill="0" applyBorder="0" applyAlignment="0" applyProtection="0"/>
    <xf numFmtId="43" fontId="21" fillId="0" borderId="0" applyFont="0" applyFill="0" applyBorder="0" applyAlignment="0" applyProtection="0"/>
    <xf numFmtId="44" fontId="21" fillId="0" borderId="0" applyFont="0" applyFill="0" applyBorder="0" applyAlignment="0" applyProtection="0"/>
    <xf numFmtId="43" fontId="1" fillId="0" borderId="0" applyFont="0" applyFill="0" applyBorder="0" applyAlignment="0" applyProtection="0"/>
    <xf numFmtId="43" fontId="21"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9" fontId="17" fillId="0" borderId="0" applyFont="0" applyFill="0" applyBorder="0" applyAlignment="0" applyProtection="0"/>
    <xf numFmtId="44" fontId="21" fillId="0" borderId="0" applyFont="0" applyFill="0" applyBorder="0" applyAlignment="0" applyProtection="0"/>
    <xf numFmtId="44" fontId="21" fillId="0" borderId="0" applyFont="0" applyFill="0" applyBorder="0" applyAlignment="0" applyProtection="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43" fontId="17"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66" fontId="21" fillId="0" borderId="0" applyFont="0" applyFill="0" applyBorder="0" applyAlignment="0" applyProtection="0"/>
    <xf numFmtId="0" fontId="17" fillId="0" borderId="0"/>
    <xf numFmtId="0" fontId="17" fillId="0" borderId="0"/>
    <xf numFmtId="0" fontId="1" fillId="0" borderId="0"/>
    <xf numFmtId="9" fontId="17" fillId="0" borderId="0" applyFont="0" applyFill="0" applyBorder="0" applyAlignment="0" applyProtection="0"/>
    <xf numFmtId="9" fontId="17" fillId="0" borderId="0" applyFont="0" applyFill="0" applyBorder="0" applyAlignment="0" applyProtection="0"/>
    <xf numFmtId="165" fontId="21" fillId="0" borderId="0" applyFill="0" applyBorder="0" applyAlignment="0" applyProtection="0"/>
    <xf numFmtId="165" fontId="21" fillId="0" borderId="0" applyFill="0" applyBorder="0" applyAlignment="0" applyProtection="0"/>
    <xf numFmtId="43" fontId="17" fillId="0" borderId="0" applyFont="0" applyFill="0" applyBorder="0" applyAlignment="0" applyProtection="0"/>
    <xf numFmtId="43" fontId="1" fillId="0" borderId="0" applyFont="0" applyFill="0" applyBorder="0" applyAlignment="0" applyProtection="0"/>
    <xf numFmtId="0" fontId="17" fillId="0" borderId="0"/>
    <xf numFmtId="0" fontId="17" fillId="0" borderId="0" applyNumberFormat="0" applyFill="0" applyAlignment="0" applyProtection="0"/>
    <xf numFmtId="0" fontId="65" fillId="0" borderId="0"/>
    <xf numFmtId="9" fontId="1" fillId="0" borderId="0" applyFont="0" applyFill="0" applyBorder="0" applyAlignment="0" applyProtection="0"/>
  </cellStyleXfs>
  <cellXfs count="326">
    <xf numFmtId="0" fontId="0" fillId="0" borderId="0" xfId="0"/>
    <xf numFmtId="0" fontId="23" fillId="35" borderId="11" xfId="42" applyFont="1" applyFill="1" applyBorder="1" applyAlignment="1">
      <alignment vertical="center" wrapText="1"/>
    </xf>
    <xf numFmtId="0" fontId="23" fillId="35" borderId="11" xfId="42" applyFont="1" applyFill="1" applyBorder="1" applyAlignment="1">
      <alignment horizontal="center" vertical="center" wrapText="1"/>
    </xf>
    <xf numFmtId="44" fontId="23" fillId="35" borderId="11" xfId="51" applyFont="1" applyFill="1" applyBorder="1" applyAlignment="1">
      <alignment horizontal="center" vertical="center" wrapText="1"/>
    </xf>
    <xf numFmtId="0" fontId="23" fillId="34" borderId="11" xfId="42" applyFont="1" applyFill="1" applyBorder="1" applyAlignment="1">
      <alignment horizontal="center" vertical="center" wrapText="1"/>
    </xf>
    <xf numFmtId="2" fontId="23" fillId="34" borderId="11" xfId="42" applyNumberFormat="1" applyFont="1" applyFill="1" applyBorder="1" applyAlignment="1">
      <alignment horizontal="center" vertical="center" wrapText="1"/>
    </xf>
    <xf numFmtId="0" fontId="0" fillId="0" borderId="0" xfId="0" applyAlignment="1">
      <alignment horizontal="justify"/>
    </xf>
    <xf numFmtId="164" fontId="0" fillId="0" borderId="0" xfId="1" applyNumberFormat="1" applyFont="1"/>
    <xf numFmtId="0" fontId="0" fillId="0" borderId="0" xfId="0" applyAlignment="1">
      <alignment vertical="center"/>
    </xf>
    <xf numFmtId="164" fontId="0" fillId="0" borderId="0" xfId="1" applyNumberFormat="1" applyFont="1" applyAlignment="1">
      <alignment vertical="center"/>
    </xf>
    <xf numFmtId="0" fontId="19" fillId="33" borderId="21" xfId="42" applyFont="1" applyFill="1" applyBorder="1" applyAlignment="1">
      <alignment vertical="center"/>
    </xf>
    <xf numFmtId="0" fontId="19" fillId="33" borderId="16" xfId="42" applyFont="1" applyFill="1" applyBorder="1" applyAlignment="1">
      <alignment vertical="center"/>
    </xf>
    <xf numFmtId="0" fontId="19" fillId="33" borderId="16" xfId="42" applyFont="1" applyFill="1" applyBorder="1" applyAlignment="1">
      <alignment horizontal="center" vertical="center"/>
    </xf>
    <xf numFmtId="44" fontId="19" fillId="33" borderId="16" xfId="51" applyFont="1" applyFill="1" applyBorder="1" applyAlignment="1">
      <alignment horizontal="center" vertical="center"/>
    </xf>
    <xf numFmtId="1" fontId="24" fillId="35" borderId="11" xfId="42" applyNumberFormat="1" applyFont="1" applyFill="1" applyBorder="1" applyAlignment="1">
      <alignment horizontal="center" vertical="center" wrapText="1"/>
    </xf>
    <xf numFmtId="44" fontId="20" fillId="35" borderId="11" xfId="51" applyFont="1" applyFill="1" applyBorder="1" applyAlignment="1">
      <alignment horizontal="center" vertical="center"/>
    </xf>
    <xf numFmtId="44" fontId="30" fillId="36" borderId="11" xfId="51" quotePrefix="1" applyFont="1" applyFill="1" applyBorder="1" applyAlignment="1">
      <alignment horizontal="center" vertical="center"/>
    </xf>
    <xf numFmtId="0" fontId="19" fillId="33" borderId="16" xfId="42" applyFont="1" applyFill="1" applyBorder="1" applyAlignment="1">
      <alignment horizontal="justify" vertical="center"/>
    </xf>
    <xf numFmtId="0" fontId="24" fillId="35" borderId="11" xfId="42" applyFont="1" applyFill="1" applyBorder="1" applyAlignment="1">
      <alignment horizontal="justify" vertical="center" wrapText="1"/>
    </xf>
    <xf numFmtId="0" fontId="23" fillId="0" borderId="11" xfId="42" applyFont="1" applyBorder="1" applyAlignment="1">
      <alignment horizontal="justify" vertical="center" wrapText="1"/>
    </xf>
    <xf numFmtId="44" fontId="0" fillId="0" borderId="0" xfId="0" applyNumberFormat="1"/>
    <xf numFmtId="0" fontId="33" fillId="0" borderId="0" xfId="0" applyFont="1"/>
    <xf numFmtId="164" fontId="33" fillId="0" borderId="0" xfId="1" applyNumberFormat="1" applyFont="1"/>
    <xf numFmtId="0" fontId="32" fillId="0" borderId="13" xfId="42" applyFont="1" applyBorder="1" applyAlignment="1">
      <alignment horizontal="center" vertical="center" wrapText="1"/>
    </xf>
    <xf numFmtId="4" fontId="32" fillId="0" borderId="13" xfId="42" applyNumberFormat="1" applyFont="1" applyBorder="1" applyAlignment="1">
      <alignment horizontal="center" vertical="center" wrapText="1"/>
    </xf>
    <xf numFmtId="44" fontId="32" fillId="0" borderId="13" xfId="51" applyFont="1" applyFill="1" applyBorder="1" applyAlignment="1">
      <alignment horizontal="center" vertical="center" wrapText="1"/>
    </xf>
    <xf numFmtId="0" fontId="23" fillId="0" borderId="11" xfId="0" applyFont="1" applyBorder="1" applyAlignment="1">
      <alignment horizontal="center" vertical="center" wrapText="1"/>
    </xf>
    <xf numFmtId="0" fontId="0" fillId="37" borderId="0" xfId="0" applyFill="1"/>
    <xf numFmtId="164" fontId="0" fillId="37" borderId="0" xfId="1" applyNumberFormat="1" applyFont="1" applyFill="1"/>
    <xf numFmtId="0" fontId="23" fillId="0" borderId="11" xfId="42" applyFont="1" applyBorder="1" applyAlignment="1">
      <alignment horizontal="center" vertical="center" wrapText="1"/>
    </xf>
    <xf numFmtId="2" fontId="23" fillId="0" borderId="11" xfId="42" applyNumberFormat="1" applyFont="1" applyBorder="1" applyAlignment="1">
      <alignment horizontal="center" vertical="center" wrapText="1"/>
    </xf>
    <xf numFmtId="44" fontId="23" fillId="0" borderId="11" xfId="51" applyFont="1" applyFill="1" applyBorder="1" applyAlignment="1">
      <alignment horizontal="center" vertical="center" wrapText="1"/>
    </xf>
    <xf numFmtId="44" fontId="19" fillId="0" borderId="11" xfId="51" applyFont="1" applyFill="1" applyBorder="1" applyAlignment="1">
      <alignment horizontal="center" vertical="center"/>
    </xf>
    <xf numFmtId="0" fontId="35" fillId="35" borderId="28" xfId="0" applyFont="1" applyFill="1" applyBorder="1" applyAlignment="1">
      <alignment horizontal="center" vertical="center"/>
    </xf>
    <xf numFmtId="0" fontId="35" fillId="35" borderId="23" xfId="0" applyFont="1" applyFill="1" applyBorder="1" applyAlignment="1">
      <alignment vertical="center" wrapText="1"/>
    </xf>
    <xf numFmtId="0" fontId="35" fillId="35" borderId="29" xfId="0" applyFont="1" applyFill="1" applyBorder="1" applyAlignment="1">
      <alignment horizontal="center" vertical="center" wrapText="1"/>
    </xf>
    <xf numFmtId="0" fontId="35" fillId="0" borderId="11" xfId="0" applyFont="1" applyBorder="1" applyAlignment="1">
      <alignment horizontal="center" vertical="center"/>
    </xf>
    <xf numFmtId="0" fontId="35" fillId="0" borderId="11" xfId="0" applyFont="1" applyBorder="1" applyAlignment="1">
      <alignment horizontal="center" vertical="center" wrapText="1"/>
    </xf>
    <xf numFmtId="0" fontId="36" fillId="0" borderId="11" xfId="0" applyFont="1" applyBorder="1" applyAlignment="1">
      <alignment horizontal="center" vertical="center"/>
    </xf>
    <xf numFmtId="0" fontId="36" fillId="0" borderId="12" xfId="0" applyFont="1" applyBorder="1" applyAlignment="1">
      <alignment horizontal="center" vertical="center" wrapText="1"/>
    </xf>
    <xf numFmtId="0" fontId="36" fillId="0" borderId="31" xfId="0" applyFont="1" applyBorder="1" applyAlignment="1">
      <alignment horizontal="center" vertical="center" wrapText="1"/>
    </xf>
    <xf numFmtId="0" fontId="37" fillId="0" borderId="28" xfId="0" applyFont="1" applyBorder="1" applyAlignment="1">
      <alignment horizontal="center" vertical="center"/>
    </xf>
    <xf numFmtId="0" fontId="37" fillId="0" borderId="11" xfId="0" applyFont="1" applyBorder="1" applyAlignment="1">
      <alignment horizontal="center" vertical="center"/>
    </xf>
    <xf numFmtId="0" fontId="37" fillId="0" borderId="11" xfId="0" applyFont="1" applyBorder="1" applyAlignment="1">
      <alignment horizontal="justify" vertical="center" wrapText="1"/>
    </xf>
    <xf numFmtId="168" fontId="37" fillId="0" borderId="11" xfId="0" applyNumberFormat="1" applyFont="1" applyBorder="1" applyAlignment="1">
      <alignment horizontal="center" vertical="center"/>
    </xf>
    <xf numFmtId="0" fontId="38" fillId="0" borderId="11" xfId="0" applyFont="1" applyBorder="1" applyAlignment="1">
      <alignment horizontal="center" vertical="center" wrapText="1"/>
    </xf>
    <xf numFmtId="0" fontId="38" fillId="0" borderId="32" xfId="0" applyFont="1" applyBorder="1" applyAlignment="1">
      <alignment horizontal="center" vertical="center"/>
    </xf>
    <xf numFmtId="0" fontId="37" fillId="0" borderId="33" xfId="0" applyFont="1" applyBorder="1" applyAlignment="1">
      <alignment horizontal="left" vertical="center"/>
    </xf>
    <xf numFmtId="0" fontId="38" fillId="0" borderId="0" xfId="0" applyFont="1"/>
    <xf numFmtId="44" fontId="37" fillId="35" borderId="32" xfId="0" applyNumberFormat="1" applyFont="1" applyFill="1" applyBorder="1"/>
    <xf numFmtId="0" fontId="38" fillId="0" borderId="33" xfId="0" applyFont="1" applyBorder="1"/>
    <xf numFmtId="10" fontId="38" fillId="0" borderId="32" xfId="132" applyNumberFormat="1" applyFont="1" applyBorder="1"/>
    <xf numFmtId="0" fontId="38" fillId="0" borderId="34" xfId="0" applyFont="1" applyBorder="1"/>
    <xf numFmtId="0" fontId="37" fillId="0" borderId="35" xfId="0" applyFont="1" applyBorder="1"/>
    <xf numFmtId="0" fontId="38" fillId="0" borderId="35" xfId="0" applyFont="1" applyBorder="1"/>
    <xf numFmtId="44" fontId="35" fillId="35" borderId="37" xfId="100" applyFont="1" applyFill="1" applyBorder="1"/>
    <xf numFmtId="0" fontId="23" fillId="34" borderId="23" xfId="42" applyFont="1" applyFill="1" applyBorder="1" applyAlignment="1">
      <alignment horizontal="center" vertical="center" wrapText="1"/>
    </xf>
    <xf numFmtId="0" fontId="23" fillId="34" borderId="14" xfId="42" applyFont="1" applyFill="1" applyBorder="1" applyAlignment="1">
      <alignment horizontal="center" vertical="center" wrapText="1"/>
    </xf>
    <xf numFmtId="0" fontId="23" fillId="0" borderId="14" xfId="0" applyFont="1" applyBorder="1" applyAlignment="1">
      <alignment horizontal="center" vertical="center" wrapText="1"/>
    </xf>
    <xf numFmtId="0" fontId="23" fillId="0" borderId="14" xfId="42" applyFont="1" applyBorder="1" applyAlignment="1">
      <alignment horizontal="justify" vertical="center" wrapText="1"/>
    </xf>
    <xf numFmtId="2" fontId="23" fillId="34" borderId="14" xfId="42" applyNumberFormat="1" applyFont="1" applyFill="1" applyBorder="1" applyAlignment="1">
      <alignment horizontal="center" vertical="center" wrapText="1"/>
    </xf>
    <xf numFmtId="0" fontId="38" fillId="0" borderId="24" xfId="0" applyFont="1" applyBorder="1"/>
    <xf numFmtId="0" fontId="37" fillId="0" borderId="0" xfId="0" applyFont="1"/>
    <xf numFmtId="0" fontId="35" fillId="0" borderId="0" xfId="0" applyFont="1" applyAlignment="1">
      <alignment horizontal="right"/>
    </xf>
    <xf numFmtId="44" fontId="35" fillId="0" borderId="0" xfId="100" applyFont="1" applyFill="1" applyBorder="1"/>
    <xf numFmtId="0" fontId="17" fillId="0" borderId="42" xfId="137" applyBorder="1" applyAlignment="1">
      <alignment horizontal="left" vertical="center"/>
    </xf>
    <xf numFmtId="0" fontId="17" fillId="0" borderId="43" xfId="137" applyBorder="1" applyAlignment="1">
      <alignment horizontal="left" vertical="center"/>
    </xf>
    <xf numFmtId="0" fontId="17" fillId="0" borderId="44" xfId="137" applyBorder="1" applyAlignment="1">
      <alignment horizontal="left" vertical="center"/>
    </xf>
    <xf numFmtId="0" fontId="17" fillId="0" borderId="48" xfId="137" applyBorder="1" applyAlignment="1">
      <alignment horizontal="left" vertical="center"/>
    </xf>
    <xf numFmtId="0" fontId="17" fillId="0" borderId="27" xfId="137" applyBorder="1" applyAlignment="1">
      <alignment horizontal="left" vertical="center"/>
    </xf>
    <xf numFmtId="0" fontId="17" fillId="0" borderId="34" xfId="137" applyBorder="1" applyAlignment="1">
      <alignment horizontal="left" vertical="center"/>
    </xf>
    <xf numFmtId="0" fontId="17" fillId="0" borderId="35" xfId="137" applyBorder="1" applyAlignment="1">
      <alignment horizontal="left" vertical="center"/>
    </xf>
    <xf numFmtId="0" fontId="40" fillId="0" borderId="49" xfId="137" applyFont="1" applyBorder="1" applyAlignment="1" applyProtection="1">
      <alignment horizontal="center" vertical="center"/>
      <protection locked="0"/>
    </xf>
    <xf numFmtId="0" fontId="40" fillId="0" borderId="37" xfId="137" applyFont="1" applyBorder="1" applyAlignment="1" applyProtection="1">
      <alignment horizontal="center" vertical="center"/>
      <protection locked="0"/>
    </xf>
    <xf numFmtId="0" fontId="41" fillId="38" borderId="40" xfId="137" applyFont="1" applyFill="1" applyBorder="1" applyAlignment="1">
      <alignment horizontal="left" vertical="center" wrapText="1"/>
    </xf>
    <xf numFmtId="0" fontId="41" fillId="38" borderId="26" xfId="137" applyFont="1" applyFill="1" applyBorder="1" applyAlignment="1">
      <alignment horizontal="left" vertical="center" wrapText="1"/>
    </xf>
    <xf numFmtId="10" fontId="41" fillId="38" borderId="50" xfId="137" applyNumberFormat="1" applyFont="1" applyFill="1" applyBorder="1" applyAlignment="1">
      <alignment horizontal="left" vertical="center" wrapText="1"/>
    </xf>
    <xf numFmtId="0" fontId="20" fillId="39" borderId="28" xfId="137" applyFont="1" applyFill="1" applyBorder="1" applyAlignment="1">
      <alignment horizontal="center" textRotation="90"/>
    </xf>
    <xf numFmtId="0" fontId="42" fillId="39" borderId="11" xfId="137" applyFont="1" applyFill="1" applyBorder="1" applyAlignment="1">
      <alignment horizontal="center"/>
    </xf>
    <xf numFmtId="168" fontId="42" fillId="39" borderId="11" xfId="137" applyNumberFormat="1" applyFont="1" applyFill="1" applyBorder="1" applyAlignment="1">
      <alignment horizontal="center"/>
    </xf>
    <xf numFmtId="0" fontId="42" fillId="39" borderId="23" xfId="137" applyFont="1" applyFill="1" applyBorder="1" applyAlignment="1">
      <alignment horizontal="center"/>
    </xf>
    <xf numFmtId="40" fontId="42" fillId="39" borderId="44" xfId="137" applyNumberFormat="1" applyFont="1" applyFill="1" applyBorder="1" applyAlignment="1">
      <alignment horizontal="center"/>
    </xf>
    <xf numFmtId="0" fontId="39" fillId="0" borderId="11" xfId="0" applyFont="1" applyBorder="1" applyAlignment="1">
      <alignment vertical="distributed"/>
    </xf>
    <xf numFmtId="4" fontId="43" fillId="0" borderId="11" xfId="137" applyNumberFormat="1" applyFont="1" applyBorder="1" applyAlignment="1" applyProtection="1">
      <alignment horizontal="center" vertical="center"/>
      <protection locked="0"/>
    </xf>
    <xf numFmtId="4" fontId="43" fillId="0" borderId="11" xfId="138" applyNumberFormat="1" applyFont="1" applyBorder="1" applyAlignment="1" applyProtection="1">
      <alignment horizontal="center" vertical="center"/>
      <protection locked="0"/>
    </xf>
    <xf numFmtId="4" fontId="43" fillId="0" borderId="23" xfId="138" applyNumberFormat="1" applyFont="1" applyBorder="1" applyAlignment="1" applyProtection="1">
      <alignment horizontal="center" vertical="center"/>
      <protection hidden="1"/>
    </xf>
    <xf numFmtId="4" fontId="43" fillId="0" borderId="31" xfId="138" applyNumberFormat="1" applyFont="1" applyBorder="1" applyAlignment="1" applyProtection="1">
      <alignment horizontal="center" vertical="center"/>
      <protection hidden="1"/>
    </xf>
    <xf numFmtId="4" fontId="43" fillId="0" borderId="32" xfId="138" applyNumberFormat="1" applyFont="1" applyBorder="1" applyAlignment="1" applyProtection="1">
      <alignment horizontal="center" vertical="center"/>
      <protection hidden="1"/>
    </xf>
    <xf numFmtId="4" fontId="43" fillId="0" borderId="11" xfId="137" applyNumberFormat="1" applyFont="1" applyBorder="1" applyAlignment="1" applyProtection="1">
      <alignment wrapText="1"/>
      <protection locked="0"/>
    </xf>
    <xf numFmtId="4" fontId="43" fillId="0" borderId="11" xfId="137" applyNumberFormat="1" applyFont="1" applyBorder="1" applyAlignment="1" applyProtection="1">
      <alignment horizontal="center"/>
      <protection locked="0"/>
    </xf>
    <xf numFmtId="4" fontId="43" fillId="0" borderId="11" xfId="138" applyNumberFormat="1" applyFont="1" applyBorder="1" applyAlignment="1" applyProtection="1">
      <alignment horizontal="center"/>
      <protection locked="0"/>
    </xf>
    <xf numFmtId="4" fontId="43" fillId="0" borderId="11" xfId="138" applyNumberFormat="1" applyFont="1" applyBorder="1" applyAlignment="1" applyProtection="1">
      <alignment horizontal="center"/>
      <protection hidden="1"/>
    </xf>
    <xf numFmtId="4" fontId="43" fillId="0" borderId="32" xfId="138" applyNumberFormat="1" applyFont="1" applyBorder="1" applyAlignment="1" applyProtection="1">
      <alignment horizontal="right"/>
      <protection locked="0"/>
    </xf>
    <xf numFmtId="4" fontId="42" fillId="39" borderId="11" xfId="137" applyNumberFormat="1" applyFont="1" applyFill="1" applyBorder="1" applyAlignment="1">
      <alignment horizontal="center"/>
    </xf>
    <xf numFmtId="4" fontId="42" fillId="39" borderId="11" xfId="138" applyNumberFormat="1" applyFont="1" applyFill="1" applyBorder="1" applyAlignment="1">
      <alignment horizontal="center"/>
    </xf>
    <xf numFmtId="4" fontId="43" fillId="0" borderId="11" xfId="137" applyNumberFormat="1" applyFont="1" applyBorder="1" applyAlignment="1">
      <alignment horizontal="left" vertical="center"/>
    </xf>
    <xf numFmtId="4" fontId="43" fillId="0" borderId="11" xfId="137" applyNumberFormat="1" applyFont="1" applyBorder="1" applyAlignment="1">
      <alignment vertical="center"/>
    </xf>
    <xf numFmtId="4" fontId="43" fillId="0" borderId="11" xfId="138" applyNumberFormat="1" applyFont="1" applyBorder="1" applyAlignment="1" applyProtection="1">
      <alignment horizontal="center" vertical="center"/>
      <protection hidden="1"/>
    </xf>
    <xf numFmtId="10" fontId="43" fillId="0" borderId="11" xfId="132" applyNumberFormat="1" applyFont="1" applyBorder="1" applyAlignment="1" applyProtection="1">
      <alignment horizontal="right" vertical="center"/>
      <protection locked="0"/>
    </xf>
    <xf numFmtId="0" fontId="17" fillId="39" borderId="52" xfId="137" applyFill="1" applyBorder="1" applyAlignment="1" applyProtection="1">
      <alignment horizontal="center" textRotation="90"/>
      <protection hidden="1"/>
    </xf>
    <xf numFmtId="4" fontId="42" fillId="39" borderId="36" xfId="137" applyNumberFormat="1" applyFont="1" applyFill="1" applyBorder="1" applyAlignment="1">
      <alignment horizontal="center" vertical="center"/>
    </xf>
    <xf numFmtId="4" fontId="43" fillId="39" borderId="36" xfId="137" applyNumberFormat="1" applyFont="1" applyFill="1" applyBorder="1" applyAlignment="1" applyProtection="1">
      <alignment horizontal="center"/>
      <protection locked="0"/>
    </xf>
    <xf numFmtId="4" fontId="42" fillId="39" borderId="36" xfId="138" applyNumberFormat="1" applyFont="1" applyFill="1" applyBorder="1" applyAlignment="1" applyProtection="1">
      <alignment horizontal="center" vertical="center"/>
      <protection hidden="1"/>
    </xf>
    <xf numFmtId="0" fontId="39" fillId="0" borderId="0" xfId="0" applyFont="1" applyAlignment="1">
      <alignment vertical="distributed"/>
    </xf>
    <xf numFmtId="0" fontId="39" fillId="0" borderId="0" xfId="0" applyFont="1" applyAlignment="1">
      <alignment horizontal="center" vertical="distributed"/>
    </xf>
    <xf numFmtId="43" fontId="46" fillId="0" borderId="0" xfId="136" applyFont="1" applyAlignment="1">
      <alignment vertical="distributed"/>
    </xf>
    <xf numFmtId="43" fontId="39" fillId="0" borderId="0" xfId="136" applyFont="1" applyAlignment="1">
      <alignment vertical="distributed"/>
    </xf>
    <xf numFmtId="0" fontId="37" fillId="0" borderId="0" xfId="0" applyFont="1" applyAlignment="1">
      <alignment vertical="distributed"/>
    </xf>
    <xf numFmtId="4" fontId="44" fillId="0" borderId="0" xfId="137" applyNumberFormat="1" applyFont="1" applyAlignment="1">
      <alignment horizontal="justify" vertical="center" wrapText="1"/>
    </xf>
    <xf numFmtId="4" fontId="43" fillId="0" borderId="0" xfId="137" applyNumberFormat="1" applyFont="1" applyAlignment="1" applyProtection="1">
      <alignment horizontal="center"/>
      <protection locked="0"/>
    </xf>
    <xf numFmtId="4" fontId="42" fillId="0" borderId="0" xfId="138" applyNumberFormat="1" applyFont="1" applyFill="1" applyAlignment="1" applyProtection="1">
      <alignment horizontal="center" vertical="center"/>
      <protection hidden="1"/>
    </xf>
    <xf numFmtId="164" fontId="0" fillId="0" borderId="0" xfId="1" applyNumberFormat="1" applyFont="1" applyFill="1"/>
    <xf numFmtId="2" fontId="38" fillId="0" borderId="32" xfId="0" applyNumberFormat="1" applyFont="1" applyBorder="1" applyAlignment="1">
      <alignment horizontal="center" vertical="center"/>
    </xf>
    <xf numFmtId="0" fontId="35" fillId="40" borderId="28" xfId="0" applyFont="1" applyFill="1" applyBorder="1" applyAlignment="1">
      <alignment horizontal="center" vertical="center"/>
    </xf>
    <xf numFmtId="0" fontId="39" fillId="0" borderId="11" xfId="0" applyFont="1" applyBorder="1" applyAlignment="1">
      <alignment vertical="center" wrapText="1"/>
    </xf>
    <xf numFmtId="0" fontId="49" fillId="0" borderId="0" xfId="0" applyFont="1"/>
    <xf numFmtId="0" fontId="50" fillId="0" borderId="0" xfId="0" applyFont="1" applyAlignment="1">
      <alignment horizontal="left"/>
    </xf>
    <xf numFmtId="0" fontId="50" fillId="0" borderId="0" xfId="0" applyFont="1"/>
    <xf numFmtId="0" fontId="42" fillId="0" borderId="0" xfId="0" applyFont="1" applyAlignment="1">
      <alignment horizontal="center"/>
    </xf>
    <xf numFmtId="0" fontId="43" fillId="0" borderId="0" xfId="0" applyFont="1" applyAlignment="1">
      <alignment horizontal="left"/>
    </xf>
    <xf numFmtId="0" fontId="43" fillId="0" borderId="0" xfId="0" applyFont="1"/>
    <xf numFmtId="0" fontId="51" fillId="0" borderId="0" xfId="0" applyFont="1" applyAlignment="1">
      <alignment horizontal="right" vertical="center"/>
    </xf>
    <xf numFmtId="0" fontId="42" fillId="0" borderId="0" xfId="0" applyFont="1"/>
    <xf numFmtId="0" fontId="43" fillId="0" borderId="0" xfId="0" applyFont="1" applyAlignment="1">
      <alignment horizontal="right" vertical="center"/>
    </xf>
    <xf numFmtId="10" fontId="42" fillId="0" borderId="0" xfId="0" applyNumberFormat="1" applyFont="1" applyAlignment="1">
      <alignment horizontal="left" vertical="center"/>
    </xf>
    <xf numFmtId="0" fontId="42" fillId="0" borderId="0" xfId="0" applyFont="1" applyAlignment="1">
      <alignment horizontal="center" wrapText="1"/>
    </xf>
    <xf numFmtId="0" fontId="42" fillId="0" borderId="0" xfId="0" applyFont="1" applyAlignment="1">
      <alignment wrapText="1"/>
    </xf>
    <xf numFmtId="0" fontId="17" fillId="0" borderId="0" xfId="42"/>
    <xf numFmtId="0" fontId="52" fillId="0" borderId="0" xfId="42" applyFont="1"/>
    <xf numFmtId="0" fontId="53" fillId="0" borderId="0" xfId="42" applyFont="1"/>
    <xf numFmtId="0" fontId="20" fillId="0" borderId="0" xfId="42" applyFont="1" applyAlignment="1">
      <alignment horizontal="center"/>
    </xf>
    <xf numFmtId="0" fontId="20" fillId="0" borderId="0" xfId="42" applyFont="1"/>
    <xf numFmtId="0" fontId="17" fillId="41" borderId="0" xfId="42" applyFill="1" applyProtection="1">
      <protection locked="0"/>
    </xf>
    <xf numFmtId="0" fontId="53" fillId="0" borderId="0" xfId="42" applyFont="1" applyAlignment="1">
      <alignment horizontal="center"/>
    </xf>
    <xf numFmtId="0" fontId="17" fillId="0" borderId="0" xfId="42" applyAlignment="1">
      <alignment horizontal="center"/>
    </xf>
    <xf numFmtId="0" fontId="17" fillId="0" borderId="0" xfId="42" applyAlignment="1">
      <alignment horizontal="right"/>
    </xf>
    <xf numFmtId="0" fontId="17" fillId="0" borderId="55" xfId="42" applyBorder="1" applyAlignment="1">
      <alignment horizontal="justify" vertical="top" wrapText="1"/>
    </xf>
    <xf numFmtId="0" fontId="17" fillId="0" borderId="15" xfId="42" applyBorder="1" applyAlignment="1">
      <alignment horizontal="center" vertical="top" wrapText="1"/>
    </xf>
    <xf numFmtId="0" fontId="54" fillId="0" borderId="14" xfId="42" applyFont="1" applyBorder="1" applyAlignment="1">
      <alignment horizontal="justify" vertical="top" wrapText="1"/>
    </xf>
    <xf numFmtId="0" fontId="17" fillId="0" borderId="14" xfId="42" applyBorder="1" applyAlignment="1">
      <alignment horizontal="center" vertical="top" wrapText="1"/>
    </xf>
    <xf numFmtId="0" fontId="20" fillId="0" borderId="55" xfId="42" applyFont="1" applyBorder="1" applyAlignment="1">
      <alignment horizontal="justify"/>
    </xf>
    <xf numFmtId="0" fontId="20" fillId="0" borderId="15" xfId="42" applyFont="1" applyBorder="1" applyAlignment="1">
      <alignment horizontal="center" vertical="top" wrapText="1"/>
    </xf>
    <xf numFmtId="0" fontId="54" fillId="0" borderId="55" xfId="42" applyFont="1" applyBorder="1" applyAlignment="1">
      <alignment horizontal="left" vertical="top" wrapText="1" indent="2"/>
    </xf>
    <xf numFmtId="2" fontId="17" fillId="0" borderId="15" xfId="42" applyNumberFormat="1" applyBorder="1" applyAlignment="1">
      <alignment horizontal="center" vertical="top" wrapText="1"/>
    </xf>
    <xf numFmtId="10" fontId="56" fillId="0" borderId="0" xfId="115" applyNumberFormat="1" applyFont="1" applyBorder="1" applyAlignment="1" applyProtection="1">
      <alignment horizontal="center" vertical="center" wrapText="1"/>
    </xf>
    <xf numFmtId="164" fontId="57" fillId="0" borderId="0" xfId="115" applyNumberFormat="1" applyFont="1" applyAlignment="1" applyProtection="1">
      <alignment horizontal="center"/>
    </xf>
    <xf numFmtId="0" fontId="47" fillId="0" borderId="0" xfId="0" applyFont="1" applyAlignment="1">
      <alignment vertical="center"/>
    </xf>
    <xf numFmtId="0" fontId="39" fillId="0" borderId="0" xfId="0" applyFont="1" applyAlignment="1">
      <alignment vertical="center"/>
    </xf>
    <xf numFmtId="0" fontId="26" fillId="41" borderId="24" xfId="0" applyFont="1" applyFill="1" applyBorder="1" applyAlignment="1" applyProtection="1">
      <alignment horizontal="center" vertical="center"/>
      <protection locked="0"/>
    </xf>
    <xf numFmtId="0" fontId="39" fillId="41" borderId="0" xfId="0" applyFont="1" applyFill="1" applyAlignment="1" applyProtection="1">
      <alignment horizontal="center" vertical="center"/>
      <protection locked="0"/>
    </xf>
    <xf numFmtId="167" fontId="0" fillId="0" borderId="0" xfId="1" applyNumberFormat="1" applyFont="1" applyFill="1"/>
    <xf numFmtId="10" fontId="20" fillId="33" borderId="0" xfId="76" applyNumberFormat="1" applyFont="1" applyFill="1" applyBorder="1" applyAlignment="1">
      <alignment horizontal="left" vertical="center"/>
    </xf>
    <xf numFmtId="0" fontId="23" fillId="0" borderId="11" xfId="0" quotePrefix="1" applyFont="1" applyBorder="1" applyAlignment="1">
      <alignment horizontal="center" vertical="center" wrapText="1"/>
    </xf>
    <xf numFmtId="44" fontId="23" fillId="34" borderId="14" xfId="51" applyFont="1" applyFill="1" applyBorder="1" applyAlignment="1">
      <alignment horizontal="center" vertical="center" wrapText="1"/>
    </xf>
    <xf numFmtId="10" fontId="20" fillId="33" borderId="0" xfId="76" applyNumberFormat="1" applyFont="1" applyFill="1" applyBorder="1" applyAlignment="1">
      <alignment vertical="center"/>
    </xf>
    <xf numFmtId="0" fontId="0" fillId="0" borderId="0" xfId="0" applyAlignment="1">
      <alignment horizontal="right"/>
    </xf>
    <xf numFmtId="10" fontId="17" fillId="33" borderId="0" xfId="76" applyNumberFormat="1" applyFont="1" applyFill="1" applyBorder="1" applyAlignment="1">
      <alignment horizontal="right" vertical="center"/>
    </xf>
    <xf numFmtId="14" fontId="17" fillId="34" borderId="20" xfId="42" applyNumberFormat="1" applyFill="1" applyBorder="1" applyAlignment="1">
      <alignment horizontal="left"/>
    </xf>
    <xf numFmtId="0" fontId="0" fillId="0" borderId="0" xfId="0" applyAlignment="1">
      <alignment horizontal="center"/>
    </xf>
    <xf numFmtId="8" fontId="0" fillId="0" borderId="0" xfId="0" applyNumberFormat="1"/>
    <xf numFmtId="164" fontId="64" fillId="0" borderId="0" xfId="1" applyNumberFormat="1" applyFont="1" applyFill="1"/>
    <xf numFmtId="8" fontId="0" fillId="0" borderId="0" xfId="0" applyNumberFormat="1" applyAlignment="1">
      <alignment horizontal="center"/>
    </xf>
    <xf numFmtId="0" fontId="0" fillId="0" borderId="0" xfId="0" applyAlignment="1">
      <alignment horizontal="left"/>
    </xf>
    <xf numFmtId="0" fontId="0" fillId="0" borderId="0" xfId="0" applyAlignment="1">
      <alignment horizontal="left" vertical="center" wrapText="1"/>
    </xf>
    <xf numFmtId="0" fontId="23" fillId="0" borderId="19" xfId="42" applyFont="1" applyBorder="1" applyAlignment="1">
      <alignment horizontal="justify" vertical="center" wrapText="1"/>
    </xf>
    <xf numFmtId="44" fontId="16" fillId="0" borderId="0" xfId="100" applyFont="1"/>
    <xf numFmtId="0" fontId="16" fillId="0" borderId="0" xfId="0" applyFont="1"/>
    <xf numFmtId="0" fontId="63" fillId="0" borderId="0" xfId="0" applyFont="1" applyAlignment="1">
      <alignment vertical="center" wrapText="1"/>
    </xf>
    <xf numFmtId="4" fontId="0" fillId="0" borderId="0" xfId="0" applyNumberFormat="1" applyAlignment="1">
      <alignment horizontal="right"/>
    </xf>
    <xf numFmtId="9" fontId="17" fillId="41" borderId="56" xfId="1" applyFont="1" applyFill="1" applyBorder="1" applyAlignment="1" applyProtection="1">
      <alignment horizontal="center" vertical="top" wrapText="1"/>
      <protection locked="0"/>
    </xf>
    <xf numFmtId="10" fontId="17" fillId="41" borderId="56" xfId="1" applyNumberFormat="1" applyFont="1" applyFill="1" applyBorder="1" applyAlignment="1" applyProtection="1">
      <alignment horizontal="center" vertical="top" wrapText="1"/>
      <protection locked="0"/>
    </xf>
    <xf numFmtId="10" fontId="17" fillId="0" borderId="14" xfId="42" applyNumberFormat="1" applyBorder="1" applyAlignment="1">
      <alignment horizontal="center" vertical="top" wrapText="1"/>
    </xf>
    <xf numFmtId="2" fontId="17" fillId="41" borderId="56" xfId="1" applyNumberFormat="1" applyFont="1" applyFill="1" applyBorder="1" applyAlignment="1" applyProtection="1">
      <alignment horizontal="center" vertical="top" wrapText="1"/>
      <protection locked="0"/>
    </xf>
    <xf numFmtId="2" fontId="17" fillId="0" borderId="56" xfId="1" applyNumberFormat="1" applyFont="1" applyBorder="1" applyAlignment="1">
      <alignment horizontal="center" vertical="top" wrapText="1"/>
    </xf>
    <xf numFmtId="10" fontId="20" fillId="0" borderId="56" xfId="1" applyNumberFormat="1" applyFont="1" applyBorder="1" applyAlignment="1">
      <alignment horizontal="center"/>
    </xf>
    <xf numFmtId="10" fontId="0" fillId="0" borderId="0" xfId="1" applyNumberFormat="1" applyFont="1"/>
    <xf numFmtId="10" fontId="64" fillId="0" borderId="0" xfId="1" applyNumberFormat="1" applyFont="1" applyFill="1"/>
    <xf numFmtId="44" fontId="0" fillId="0" borderId="0" xfId="100" applyFont="1" applyAlignment="1">
      <alignment vertical="center"/>
    </xf>
    <xf numFmtId="2" fontId="0" fillId="0" borderId="0" xfId="0" applyNumberFormat="1"/>
    <xf numFmtId="49" fontId="20" fillId="34" borderId="0" xfId="42" applyNumberFormat="1" applyFont="1" applyFill="1" applyAlignment="1">
      <alignment vertical="center"/>
    </xf>
    <xf numFmtId="0" fontId="20" fillId="34" borderId="0" xfId="42" applyFont="1" applyFill="1" applyAlignment="1">
      <alignment vertical="center"/>
    </xf>
    <xf numFmtId="49" fontId="20" fillId="33" borderId="0" xfId="42" applyNumberFormat="1" applyFont="1" applyFill="1" applyAlignment="1">
      <alignment vertical="center"/>
    </xf>
    <xf numFmtId="44" fontId="0" fillId="0" borderId="11" xfId="100" applyFont="1" applyBorder="1" applyAlignment="1">
      <alignment horizontal="center"/>
    </xf>
    <xf numFmtId="44" fontId="0" fillId="0" borderId="11" xfId="0" applyNumberFormat="1" applyBorder="1"/>
    <xf numFmtId="2" fontId="0" fillId="0" borderId="11" xfId="0" applyNumberFormat="1" applyBorder="1" applyAlignment="1">
      <alignment horizontal="center"/>
    </xf>
    <xf numFmtId="0" fontId="0" fillId="0" borderId="11" xfId="0" applyBorder="1"/>
    <xf numFmtId="44" fontId="0" fillId="0" borderId="11" xfId="100" applyFont="1" applyBorder="1"/>
    <xf numFmtId="49" fontId="44" fillId="33" borderId="20" xfId="42" applyNumberFormat="1" applyFont="1" applyFill="1" applyBorder="1" applyAlignment="1">
      <alignment horizontal="right" vertical="center"/>
    </xf>
    <xf numFmtId="49" fontId="44" fillId="34" borderId="20" xfId="42" applyNumberFormat="1" applyFont="1" applyFill="1" applyBorder="1" applyAlignment="1">
      <alignment horizontal="right" vertical="center"/>
    </xf>
    <xf numFmtId="0" fontId="44" fillId="34" borderId="20" xfId="42" applyFont="1" applyFill="1" applyBorder="1" applyAlignment="1">
      <alignment horizontal="right" vertical="center"/>
    </xf>
    <xf numFmtId="0" fontId="44" fillId="34" borderId="20" xfId="42" applyFont="1" applyFill="1" applyBorder="1" applyAlignment="1">
      <alignment horizontal="right"/>
    </xf>
    <xf numFmtId="0" fontId="0" fillId="0" borderId="0" xfId="0"/>
    <xf numFmtId="4" fontId="0" fillId="0" borderId="0" xfId="0" applyNumberFormat="1" applyAlignment="1">
      <alignment horizontal="justify"/>
    </xf>
    <xf numFmtId="44" fontId="0" fillId="0" borderId="0" xfId="100" applyFont="1"/>
    <xf numFmtId="9" fontId="0" fillId="0" borderId="0" xfId="0" applyNumberFormat="1"/>
    <xf numFmtId="9" fontId="0" fillId="0" borderId="0" xfId="1" applyFont="1"/>
    <xf numFmtId="0" fontId="66" fillId="0" borderId="0" xfId="0" applyFont="1"/>
    <xf numFmtId="0" fontId="17" fillId="0" borderId="11" xfId="42" applyFont="1" applyBorder="1" applyAlignment="1">
      <alignment horizontal="center" vertical="center" wrapText="1"/>
    </xf>
    <xf numFmtId="0" fontId="17" fillId="0" borderId="11" xfId="0" applyFont="1" applyBorder="1" applyAlignment="1">
      <alignment horizontal="center" vertical="center" wrapText="1"/>
    </xf>
    <xf numFmtId="0" fontId="17" fillId="0" borderId="11" xfId="42" applyFont="1" applyBorder="1" applyAlignment="1">
      <alignment horizontal="justify" vertical="center" wrapText="1"/>
    </xf>
    <xf numFmtId="2" fontId="17" fillId="0" borderId="11" xfId="42" applyNumberFormat="1" applyFont="1" applyBorder="1" applyAlignment="1">
      <alignment horizontal="center" vertical="center" wrapText="1"/>
    </xf>
    <xf numFmtId="44" fontId="17" fillId="0" borderId="11" xfId="51" applyFont="1" applyFill="1" applyBorder="1" applyAlignment="1">
      <alignment horizontal="center" vertical="center" wrapText="1"/>
    </xf>
    <xf numFmtId="44" fontId="17" fillId="0" borderId="11" xfId="51" applyFont="1" applyFill="1" applyBorder="1" applyAlignment="1">
      <alignment horizontal="center" vertical="center"/>
    </xf>
    <xf numFmtId="164" fontId="66" fillId="0" borderId="0" xfId="1" applyNumberFormat="1" applyFont="1"/>
    <xf numFmtId="44" fontId="66" fillId="0" borderId="0" xfId="0" applyNumberFormat="1" applyFont="1"/>
    <xf numFmtId="0" fontId="23" fillId="0" borderId="11" xfId="42" applyFont="1" applyFill="1" applyBorder="1" applyAlignment="1">
      <alignment horizontal="center" vertical="center" wrapText="1"/>
    </xf>
    <xf numFmtId="49" fontId="23" fillId="0" borderId="11" xfId="0" quotePrefix="1" applyNumberFormat="1" applyFont="1" applyFill="1" applyBorder="1" applyAlignment="1">
      <alignment horizontal="center" vertical="center" wrapText="1"/>
    </xf>
    <xf numFmtId="0" fontId="39" fillId="0" borderId="11" xfId="0" applyFont="1" applyFill="1" applyBorder="1" applyAlignment="1">
      <alignment horizontal="justify" vertical="distributed"/>
    </xf>
    <xf numFmtId="2" fontId="23" fillId="0" borderId="11" xfId="42" applyNumberFormat="1" applyFont="1" applyFill="1" applyBorder="1" applyAlignment="1">
      <alignment horizontal="center" vertical="center" wrapText="1"/>
    </xf>
    <xf numFmtId="0" fontId="0" fillId="0" borderId="0" xfId="0" applyFill="1" applyBorder="1"/>
    <xf numFmtId="44" fontId="0" fillId="0" borderId="0" xfId="0" applyNumberFormat="1" applyFill="1"/>
    <xf numFmtId="0" fontId="0" fillId="0" borderId="0" xfId="0" applyFill="1"/>
    <xf numFmtId="49" fontId="23" fillId="0" borderId="11" xfId="0" applyNumberFormat="1" applyFont="1" applyFill="1" applyBorder="1" applyAlignment="1">
      <alignment horizontal="center" vertical="center" wrapText="1"/>
    </xf>
    <xf numFmtId="164" fontId="66" fillId="0" borderId="0" xfId="1" applyNumberFormat="1" applyFont="1" applyFill="1"/>
    <xf numFmtId="44" fontId="67" fillId="0" borderId="0" xfId="100" applyFont="1" applyFill="1"/>
    <xf numFmtId="44" fontId="19" fillId="33" borderId="0" xfId="51" applyFont="1" applyFill="1" applyBorder="1" applyAlignment="1">
      <alignment horizontal="center" vertical="center"/>
    </xf>
    <xf numFmtId="49" fontId="44" fillId="33" borderId="0" xfId="42" applyNumberFormat="1" applyFont="1" applyFill="1" applyBorder="1" applyAlignment="1">
      <alignment horizontal="right" vertical="center"/>
    </xf>
    <xf numFmtId="49" fontId="44" fillId="34" borderId="0" xfId="42" applyNumberFormat="1" applyFont="1" applyFill="1" applyBorder="1" applyAlignment="1">
      <alignment horizontal="right" vertical="center"/>
    </xf>
    <xf numFmtId="0" fontId="44" fillId="34" borderId="0" xfId="42" applyFont="1" applyFill="1" applyBorder="1" applyAlignment="1">
      <alignment horizontal="right" vertical="center"/>
    </xf>
    <xf numFmtId="0" fontId="44" fillId="34" borderId="0" xfId="42" applyFont="1" applyFill="1" applyBorder="1" applyAlignment="1">
      <alignment horizontal="right"/>
    </xf>
    <xf numFmtId="14" fontId="17" fillId="34" borderId="0" xfId="42" applyNumberFormat="1" applyFill="1" applyBorder="1" applyAlignment="1">
      <alignment horizontal="left"/>
    </xf>
    <xf numFmtId="44" fontId="19" fillId="0" borderId="0" xfId="51" applyFont="1" applyFill="1" applyBorder="1" applyAlignment="1">
      <alignment horizontal="center" vertical="center"/>
    </xf>
    <xf numFmtId="44" fontId="17" fillId="0" borderId="0" xfId="51" applyFont="1" applyFill="1" applyBorder="1" applyAlignment="1">
      <alignment horizontal="center" vertical="center"/>
    </xf>
    <xf numFmtId="44" fontId="0" fillId="0" borderId="0" xfId="0" applyNumberFormat="1" applyBorder="1"/>
    <xf numFmtId="44" fontId="0" fillId="0" borderId="0" xfId="100" applyFont="1" applyBorder="1" applyAlignment="1">
      <alignment horizontal="right" vertical="top" wrapText="1"/>
    </xf>
    <xf numFmtId="164" fontId="64" fillId="0" borderId="0" xfId="1" applyNumberFormat="1" applyFont="1" applyFill="1" applyBorder="1"/>
    <xf numFmtId="44" fontId="32" fillId="0" borderId="11" xfId="51" applyFont="1" applyFill="1" applyBorder="1" applyAlignment="1">
      <alignment horizontal="center" vertical="center" wrapText="1"/>
    </xf>
    <xf numFmtId="44" fontId="19" fillId="34" borderId="14" xfId="51" applyFont="1" applyFill="1" applyBorder="1" applyAlignment="1">
      <alignment horizontal="center" vertical="center"/>
    </xf>
    <xf numFmtId="44" fontId="19" fillId="0" borderId="13" xfId="51" applyFont="1" applyFill="1" applyBorder="1" applyAlignment="1">
      <alignment horizontal="center" vertical="center"/>
    </xf>
    <xf numFmtId="44" fontId="30" fillId="36" borderId="12" xfId="51" quotePrefix="1" applyFont="1" applyFill="1" applyBorder="1" applyAlignment="1">
      <alignment horizontal="center" vertical="center"/>
    </xf>
    <xf numFmtId="0" fontId="19" fillId="33" borderId="19" xfId="42" applyFont="1" applyFill="1" applyBorder="1" applyAlignment="1">
      <alignment vertical="center"/>
    </xf>
    <xf numFmtId="0" fontId="19" fillId="33" borderId="0" xfId="42" applyFont="1" applyFill="1" applyBorder="1" applyAlignment="1">
      <alignment vertical="center"/>
    </xf>
    <xf numFmtId="44" fontId="19" fillId="0" borderId="11" xfId="51" applyFont="1" applyFill="1" applyBorder="1" applyAlignment="1" applyProtection="1">
      <alignment horizontal="center" vertical="center"/>
      <protection locked="0"/>
    </xf>
    <xf numFmtId="44" fontId="17" fillId="0" borderId="11" xfId="51" applyFont="1" applyFill="1" applyBorder="1" applyAlignment="1" applyProtection="1">
      <alignment horizontal="center" vertical="center"/>
      <protection locked="0"/>
    </xf>
    <xf numFmtId="44" fontId="20" fillId="35" borderId="11" xfId="51" applyFont="1" applyFill="1" applyBorder="1" applyAlignment="1" applyProtection="1">
      <alignment horizontal="center" vertical="center"/>
      <protection locked="0"/>
    </xf>
    <xf numFmtId="44" fontId="19" fillId="0" borderId="13" xfId="51" applyFont="1" applyFill="1" applyBorder="1" applyAlignment="1" applyProtection="1">
      <alignment horizontal="center" vertical="center"/>
      <protection locked="0"/>
    </xf>
    <xf numFmtId="44" fontId="19" fillId="34" borderId="14" xfId="51" applyFont="1" applyFill="1" applyBorder="1" applyAlignment="1" applyProtection="1">
      <alignment horizontal="center" vertical="center"/>
      <protection locked="0"/>
    </xf>
    <xf numFmtId="44" fontId="30" fillId="36" borderId="23" xfId="51" quotePrefix="1" applyFont="1" applyFill="1" applyBorder="1" applyAlignment="1" applyProtection="1">
      <alignment horizontal="center" vertical="center"/>
      <protection locked="0"/>
    </xf>
    <xf numFmtId="0" fontId="27" fillId="33" borderId="19" xfId="42" applyFont="1" applyFill="1" applyBorder="1" applyAlignment="1" applyProtection="1">
      <alignment horizontal="center" vertical="center"/>
      <protection locked="0"/>
    </xf>
    <xf numFmtId="0" fontId="27" fillId="33" borderId="0" xfId="42" applyFont="1" applyFill="1" applyBorder="1" applyAlignment="1" applyProtection="1">
      <alignment horizontal="center" vertical="center"/>
      <protection locked="0"/>
    </xf>
    <xf numFmtId="0" fontId="28" fillId="33" borderId="19" xfId="42" applyFont="1" applyFill="1" applyBorder="1" applyAlignment="1" applyProtection="1">
      <alignment horizontal="center" vertical="top" wrapText="1"/>
      <protection locked="0"/>
    </xf>
    <xf numFmtId="0" fontId="28" fillId="33" borderId="0" xfId="42" applyFont="1" applyFill="1" applyBorder="1" applyAlignment="1" applyProtection="1">
      <alignment horizontal="center" vertical="top" wrapText="1"/>
      <protection locked="0"/>
    </xf>
    <xf numFmtId="0" fontId="25" fillId="36" borderId="19" xfId="42" applyFont="1" applyFill="1" applyBorder="1" applyAlignment="1">
      <alignment horizontal="center" vertical="center"/>
    </xf>
    <xf numFmtId="0" fontId="25" fillId="36" borderId="0" xfId="42" applyFont="1" applyFill="1" applyBorder="1" applyAlignment="1">
      <alignment horizontal="center" vertical="center"/>
    </xf>
    <xf numFmtId="0" fontId="17" fillId="33" borderId="19" xfId="42" applyFill="1" applyBorder="1" applyAlignment="1">
      <alignment horizontal="left" vertical="center"/>
    </xf>
    <xf numFmtId="0" fontId="19" fillId="33" borderId="0" xfId="42" applyFont="1" applyFill="1" applyAlignment="1">
      <alignment horizontal="left" vertical="center"/>
    </xf>
    <xf numFmtId="44" fontId="0" fillId="0" borderId="11" xfId="100" applyFont="1" applyBorder="1" applyAlignment="1">
      <alignment horizontal="center"/>
    </xf>
    <xf numFmtId="2" fontId="0" fillId="0" borderId="11" xfId="0" applyNumberFormat="1" applyBorder="1" applyAlignment="1">
      <alignment horizontal="center" vertical="center"/>
    </xf>
    <xf numFmtId="8" fontId="0" fillId="0" borderId="0" xfId="0" applyNumberFormat="1" applyAlignment="1">
      <alignment horizontal="center"/>
    </xf>
    <xf numFmtId="0" fontId="0" fillId="0" borderId="0" xfId="0" applyAlignment="1">
      <alignment horizontal="center"/>
    </xf>
    <xf numFmtId="0" fontId="20" fillId="0" borderId="24" xfId="45" applyFont="1" applyBorder="1" applyAlignment="1" applyProtection="1">
      <alignment horizontal="center" wrapText="1"/>
      <protection locked="0"/>
    </xf>
    <xf numFmtId="0" fontId="32" fillId="0" borderId="21" xfId="42" applyFont="1" applyBorder="1" applyAlignment="1">
      <alignment horizontal="center" vertical="center"/>
    </xf>
    <xf numFmtId="0" fontId="32" fillId="0" borderId="14" xfId="42" applyFont="1" applyBorder="1" applyAlignment="1">
      <alignment horizontal="center" vertical="center"/>
    </xf>
    <xf numFmtId="0" fontId="0" fillId="0" borderId="23" xfId="0" applyBorder="1" applyAlignment="1">
      <alignment horizontal="center" vertical="center"/>
    </xf>
    <xf numFmtId="0" fontId="0" fillId="0" borderId="15" xfId="0" applyBorder="1" applyAlignment="1">
      <alignment horizontal="center" vertical="center"/>
    </xf>
    <xf numFmtId="0" fontId="32" fillId="0" borderId="12" xfId="42" applyFont="1" applyBorder="1" applyAlignment="1">
      <alignment horizontal="center" vertical="center" wrapText="1"/>
    </xf>
    <xf numFmtId="0" fontId="32" fillId="0" borderId="11" xfId="42" applyFont="1" applyBorder="1" applyAlignment="1">
      <alignment horizontal="center" vertical="center" wrapText="1"/>
    </xf>
    <xf numFmtId="0" fontId="32" fillId="0" borderId="10" xfId="42" applyFont="1" applyBorder="1" applyAlignment="1">
      <alignment horizontal="center" vertical="center" wrapText="1"/>
    </xf>
    <xf numFmtId="0" fontId="32" fillId="0" borderId="16" xfId="42" applyFont="1" applyBorder="1" applyAlignment="1">
      <alignment horizontal="center" vertical="center"/>
    </xf>
    <xf numFmtId="0" fontId="32" fillId="0" borderId="0" xfId="42" applyFont="1" applyAlignment="1">
      <alignment horizontal="center" vertical="center"/>
    </xf>
    <xf numFmtId="0" fontId="32" fillId="0" borderId="22" xfId="42" applyFont="1" applyBorder="1" applyAlignment="1">
      <alignment horizontal="center" vertical="center"/>
    </xf>
    <xf numFmtId="0" fontId="31" fillId="36" borderId="23" xfId="42" applyFont="1" applyFill="1" applyBorder="1" applyAlignment="1">
      <alignment horizontal="center" vertical="center" wrapText="1"/>
    </xf>
    <xf numFmtId="0" fontId="31" fillId="36" borderId="14" xfId="42" applyFont="1" applyFill="1" applyBorder="1" applyAlignment="1">
      <alignment horizontal="center" vertical="center" wrapText="1"/>
    </xf>
    <xf numFmtId="0" fontId="31" fillId="36" borderId="15" xfId="42" applyFont="1" applyFill="1" applyBorder="1" applyAlignment="1">
      <alignment horizontal="center" vertical="center" wrapText="1"/>
    </xf>
    <xf numFmtId="10" fontId="20" fillId="0" borderId="0" xfId="1" applyNumberFormat="1" applyFont="1" applyFill="1" applyBorder="1" applyAlignment="1">
      <alignment horizontal="left" vertical="center"/>
    </xf>
    <xf numFmtId="0" fontId="20" fillId="0" borderId="0" xfId="1" applyNumberFormat="1" applyFont="1" applyFill="1" applyBorder="1" applyAlignment="1">
      <alignment horizontal="left" vertical="center"/>
    </xf>
    <xf numFmtId="0" fontId="47" fillId="0" borderId="0" xfId="42" applyFont="1" applyAlignment="1">
      <alignment horizontal="left" vertical="center" wrapText="1"/>
    </xf>
    <xf numFmtId="0" fontId="20" fillId="0" borderId="0" xfId="42" applyFont="1"/>
    <xf numFmtId="10" fontId="25" fillId="42" borderId="17" xfId="49" applyNumberFormat="1" applyFont="1" applyFill="1" applyBorder="1" applyAlignment="1" applyProtection="1">
      <alignment horizontal="center" vertical="center" wrapText="1"/>
    </xf>
    <xf numFmtId="10" fontId="25" fillId="42" borderId="18" xfId="49" applyNumberFormat="1" applyFont="1" applyFill="1" applyBorder="1" applyAlignment="1" applyProtection="1">
      <alignment horizontal="center" vertical="center" wrapText="1"/>
    </xf>
    <xf numFmtId="10" fontId="25" fillId="42" borderId="21" xfId="49" applyNumberFormat="1" applyFont="1" applyFill="1" applyBorder="1" applyAlignment="1" applyProtection="1">
      <alignment horizontal="center" vertical="center" wrapText="1"/>
    </xf>
    <xf numFmtId="10" fontId="25" fillId="42" borderId="22" xfId="49" applyNumberFormat="1" applyFont="1" applyFill="1" applyBorder="1" applyAlignment="1" applyProtection="1">
      <alignment horizontal="center" vertical="center" wrapText="1"/>
    </xf>
    <xf numFmtId="0" fontId="49" fillId="36" borderId="0" xfId="0" applyFont="1" applyFill="1" applyAlignment="1">
      <alignment horizontal="center" vertical="center"/>
    </xf>
    <xf numFmtId="10" fontId="42" fillId="41" borderId="0" xfId="0" applyNumberFormat="1" applyFont="1" applyFill="1" applyAlignment="1" applyProtection="1">
      <alignment vertical="center" wrapText="1"/>
      <protection locked="0"/>
    </xf>
    <xf numFmtId="49" fontId="42" fillId="41" borderId="0" xfId="0" applyNumberFormat="1" applyFont="1" applyFill="1" applyAlignment="1" applyProtection="1">
      <alignment vertical="center" wrapText="1"/>
      <protection locked="0"/>
    </xf>
    <xf numFmtId="0" fontId="17" fillId="0" borderId="40" xfId="137" applyBorder="1" applyAlignment="1" applyProtection="1">
      <alignment horizontal="left"/>
      <protection hidden="1"/>
    </xf>
    <xf numFmtId="0" fontId="17" fillId="0" borderId="0" xfId="137" applyAlignment="1" applyProtection="1">
      <alignment horizontal="left"/>
      <protection hidden="1"/>
    </xf>
    <xf numFmtId="0" fontId="0" fillId="0" borderId="0" xfId="0" applyAlignment="1">
      <alignment horizontal="center" vertical="center"/>
    </xf>
    <xf numFmtId="43" fontId="39" fillId="0" borderId="0" xfId="136" applyFont="1" applyAlignment="1">
      <alignment horizontal="center" vertical="distributed"/>
    </xf>
    <xf numFmtId="0" fontId="15" fillId="0" borderId="0" xfId="0" applyFont="1" applyAlignment="1">
      <alignment horizontal="center" wrapText="1"/>
    </xf>
    <xf numFmtId="0" fontId="45" fillId="0" borderId="0" xfId="0" applyFont="1" applyAlignment="1">
      <alignment horizontal="center" vertical="center"/>
    </xf>
    <xf numFmtId="0" fontId="38" fillId="0" borderId="0" xfId="0" applyFont="1" applyAlignment="1">
      <alignment horizontal="center" vertical="center"/>
    </xf>
    <xf numFmtId="0" fontId="20" fillId="39" borderId="28" xfId="137" applyFont="1" applyFill="1" applyBorder="1" applyAlignment="1">
      <alignment horizontal="center" vertical="center" textRotation="90"/>
    </xf>
    <xf numFmtId="4" fontId="42" fillId="0" borderId="11" xfId="137" applyNumberFormat="1" applyFont="1" applyBorder="1" applyAlignment="1">
      <alignment horizontal="center"/>
    </xf>
    <xf numFmtId="4" fontId="42" fillId="0" borderId="32" xfId="137" applyNumberFormat="1" applyFont="1" applyBorder="1" applyAlignment="1">
      <alignment horizontal="center"/>
    </xf>
    <xf numFmtId="4" fontId="44" fillId="0" borderId="17" xfId="137" applyNumberFormat="1" applyFont="1" applyBorder="1" applyAlignment="1">
      <alignment horizontal="justify" vertical="center" wrapText="1"/>
    </xf>
    <xf numFmtId="4" fontId="44" fillId="0" borderId="24" xfId="137" applyNumberFormat="1" applyFont="1" applyBorder="1" applyAlignment="1">
      <alignment horizontal="justify" vertical="center" wrapText="1"/>
    </xf>
    <xf numFmtId="4" fontId="44" fillId="0" borderId="51" xfId="137" applyNumberFormat="1" applyFont="1" applyBorder="1" applyAlignment="1">
      <alignment horizontal="justify" vertical="center" wrapText="1"/>
    </xf>
    <xf numFmtId="4" fontId="44" fillId="0" borderId="19" xfId="137" applyNumberFormat="1" applyFont="1" applyBorder="1" applyAlignment="1">
      <alignment horizontal="justify" vertical="center" wrapText="1"/>
    </xf>
    <xf numFmtId="4" fontId="44" fillId="0" borderId="0" xfId="137" applyNumberFormat="1" applyFont="1" applyAlignment="1">
      <alignment horizontal="justify" vertical="center" wrapText="1"/>
    </xf>
    <xf numFmtId="4" fontId="44" fillId="0" borderId="41" xfId="137" applyNumberFormat="1" applyFont="1" applyBorder="1" applyAlignment="1">
      <alignment horizontal="justify" vertical="center" wrapText="1"/>
    </xf>
    <xf numFmtId="4" fontId="44" fillId="0" borderId="53" xfId="137" applyNumberFormat="1" applyFont="1" applyBorder="1" applyAlignment="1">
      <alignment horizontal="justify" vertical="center" wrapText="1"/>
    </xf>
    <xf numFmtId="4" fontId="44" fillId="0" borderId="35" xfId="137" applyNumberFormat="1" applyFont="1" applyBorder="1" applyAlignment="1">
      <alignment horizontal="justify" vertical="center" wrapText="1"/>
    </xf>
    <xf numFmtId="4" fontId="44" fillId="0" borderId="54" xfId="137" applyNumberFormat="1" applyFont="1" applyBorder="1" applyAlignment="1">
      <alignment horizontal="justify" vertical="center" wrapText="1"/>
    </xf>
    <xf numFmtId="0" fontId="30" fillId="0" borderId="33" xfId="0" applyFont="1" applyBorder="1" applyAlignment="1">
      <alignment horizontal="right" vertical="center"/>
    </xf>
    <xf numFmtId="0" fontId="30" fillId="0" borderId="0" xfId="0" applyFont="1" applyAlignment="1">
      <alignment horizontal="right" vertical="center"/>
    </xf>
    <xf numFmtId="0" fontId="30" fillId="0" borderId="41" xfId="0" applyFont="1" applyBorder="1" applyAlignment="1">
      <alignment horizontal="right" vertical="center"/>
    </xf>
    <xf numFmtId="0" fontId="17" fillId="0" borderId="45" xfId="137" applyBorder="1" applyAlignment="1">
      <alignment horizontal="left" vertical="center" wrapText="1"/>
    </xf>
    <xf numFmtId="0" fontId="17" fillId="0" borderId="46" xfId="137" applyBorder="1" applyAlignment="1">
      <alignment horizontal="left" vertical="center" wrapText="1"/>
    </xf>
    <xf numFmtId="0" fontId="17" fillId="0" borderId="47" xfId="137" applyBorder="1" applyAlignment="1">
      <alignment horizontal="left" vertical="center" wrapText="1"/>
    </xf>
    <xf numFmtId="0" fontId="41" fillId="38" borderId="45" xfId="137" applyFont="1" applyFill="1" applyBorder="1" applyAlignment="1">
      <alignment horizontal="left" vertical="center" wrapText="1"/>
    </xf>
    <xf numFmtId="0" fontId="41" fillId="38" borderId="46" xfId="137" applyFont="1" applyFill="1" applyBorder="1" applyAlignment="1">
      <alignment horizontal="left" vertical="center" wrapText="1"/>
    </xf>
    <xf numFmtId="0" fontId="38" fillId="0" borderId="0" xfId="0" applyFont="1" applyAlignment="1">
      <alignment horizontal="center" vertical="center" wrapText="1"/>
    </xf>
    <xf numFmtId="0" fontId="35" fillId="35" borderId="36" xfId="0" applyFont="1" applyFill="1" applyBorder="1" applyAlignment="1">
      <alignment horizontal="right"/>
    </xf>
    <xf numFmtId="0" fontId="34" fillId="36" borderId="25" xfId="0" applyFont="1" applyFill="1" applyBorder="1" applyAlignment="1">
      <alignment horizontal="center" vertical="center"/>
    </xf>
    <xf numFmtId="0" fontId="34" fillId="36" borderId="26" xfId="0" applyFont="1" applyFill="1" applyBorder="1" applyAlignment="1">
      <alignment horizontal="center" vertical="center"/>
    </xf>
    <xf numFmtId="0" fontId="34" fillId="36" borderId="27" xfId="0" applyFont="1" applyFill="1" applyBorder="1" applyAlignment="1">
      <alignment horizontal="center" vertical="center"/>
    </xf>
    <xf numFmtId="0" fontId="35" fillId="35" borderId="23" xfId="0" applyFont="1" applyFill="1" applyBorder="1" applyAlignment="1">
      <alignment horizontal="center" vertical="center" wrapText="1"/>
    </xf>
    <xf numFmtId="0" fontId="35" fillId="35" borderId="14" xfId="0" applyFont="1" applyFill="1" applyBorder="1" applyAlignment="1">
      <alignment horizontal="center" vertical="center" wrapText="1"/>
    </xf>
    <xf numFmtId="0" fontId="35" fillId="35" borderId="15" xfId="0" applyFont="1" applyFill="1" applyBorder="1" applyAlignment="1">
      <alignment horizontal="center" vertical="center" wrapText="1"/>
    </xf>
    <xf numFmtId="0" fontId="35" fillId="0" borderId="30" xfId="0" applyFont="1" applyBorder="1" applyAlignment="1">
      <alignment horizontal="center" vertical="center"/>
    </xf>
    <xf numFmtId="0" fontId="35" fillId="0" borderId="15" xfId="0" applyFont="1" applyBorder="1" applyAlignment="1">
      <alignment horizontal="center" vertical="center"/>
    </xf>
    <xf numFmtId="0" fontId="37" fillId="35" borderId="11" xfId="0" applyFont="1" applyFill="1" applyBorder="1" applyAlignment="1">
      <alignment horizontal="right"/>
    </xf>
    <xf numFmtId="0" fontId="37" fillId="0" borderId="11" xfId="0" applyFont="1" applyBorder="1" applyAlignment="1">
      <alignment horizontal="right"/>
    </xf>
    <xf numFmtId="0" fontId="35" fillId="35" borderId="39" xfId="0" applyFont="1" applyFill="1" applyBorder="1" applyAlignment="1">
      <alignment horizontal="right"/>
    </xf>
    <xf numFmtId="49" fontId="35" fillId="35" borderId="23" xfId="0" applyNumberFormat="1" applyFont="1" applyFill="1" applyBorder="1" applyAlignment="1">
      <alignment horizontal="left" vertical="center" wrapText="1"/>
    </xf>
    <xf numFmtId="49" fontId="35" fillId="35" borderId="14" xfId="0" applyNumberFormat="1" applyFont="1" applyFill="1" applyBorder="1" applyAlignment="1">
      <alignment horizontal="left" vertical="center" wrapText="1"/>
    </xf>
    <xf numFmtId="49" fontId="35" fillId="35" borderId="15" xfId="0" applyNumberFormat="1" applyFont="1" applyFill="1" applyBorder="1" applyAlignment="1">
      <alignment horizontal="left" vertical="center" wrapText="1"/>
    </xf>
    <xf numFmtId="0" fontId="17" fillId="0" borderId="38" xfId="0" applyFont="1" applyBorder="1" applyAlignment="1">
      <alignment horizontal="left" vertical="center" wrapText="1"/>
    </xf>
    <xf numFmtId="0" fontId="17" fillId="0" borderId="24" xfId="0" applyFont="1" applyBorder="1" applyAlignment="1">
      <alignment horizontal="left" vertical="center" wrapText="1"/>
    </xf>
    <xf numFmtId="0" fontId="37" fillId="35" borderId="15" xfId="0" applyFont="1" applyFill="1" applyBorder="1" applyAlignment="1">
      <alignment horizontal="right"/>
    </xf>
    <xf numFmtId="0" fontId="37" fillId="0" borderId="15" xfId="0" applyFont="1" applyBorder="1" applyAlignment="1">
      <alignment horizontal="right"/>
    </xf>
    <xf numFmtId="0" fontId="38" fillId="0" borderId="33" xfId="0" applyFont="1" applyBorder="1" applyAlignment="1">
      <alignment horizontal="left" wrapText="1"/>
    </xf>
    <xf numFmtId="0" fontId="38" fillId="0" borderId="0" xfId="0" applyFont="1" applyAlignment="1">
      <alignment horizontal="left" wrapText="1"/>
    </xf>
    <xf numFmtId="0" fontId="38" fillId="0" borderId="34" xfId="0" applyFont="1" applyBorder="1" applyAlignment="1">
      <alignment horizontal="left" wrapText="1"/>
    </xf>
    <xf numFmtId="0" fontId="38" fillId="0" borderId="35" xfId="0" applyFont="1" applyBorder="1" applyAlignment="1">
      <alignment horizontal="left" wrapText="1"/>
    </xf>
  </cellXfs>
  <cellStyles count="141">
    <cellStyle name="20% - Ênfase1" xfId="19" builtinId="30" customBuiltin="1"/>
    <cellStyle name="20% - Ênfase1 2" xfId="87"/>
    <cellStyle name="20% - Ênfase2" xfId="23" builtinId="34" customBuiltin="1"/>
    <cellStyle name="20% - Ênfase2 2" xfId="88"/>
    <cellStyle name="20% - Ênfase3" xfId="27" builtinId="38" customBuiltin="1"/>
    <cellStyle name="20% - Ênfase3 2" xfId="89"/>
    <cellStyle name="20% - Ênfase4" xfId="31" builtinId="42" customBuiltin="1"/>
    <cellStyle name="20% - Ênfase4 2" xfId="90"/>
    <cellStyle name="20% - Ênfase5" xfId="35" builtinId="46" customBuiltin="1"/>
    <cellStyle name="20% - Ênfase5 2" xfId="91"/>
    <cellStyle name="20% - Ênfase6" xfId="39" builtinId="50" customBuiltin="1"/>
    <cellStyle name="20% - Ênfase6 2" xfId="92"/>
    <cellStyle name="40% - Ênfase1" xfId="20" builtinId="31" customBuiltin="1"/>
    <cellStyle name="40% - Ênfase1 2" xfId="93"/>
    <cellStyle name="40% - Ênfase2" xfId="24" builtinId="35" customBuiltin="1"/>
    <cellStyle name="40% - Ênfase2 2" xfId="94"/>
    <cellStyle name="40% - Ênfase3" xfId="28" builtinId="39" customBuiltin="1"/>
    <cellStyle name="40% - Ênfase3 2" xfId="95"/>
    <cellStyle name="40% - Ênfase4" xfId="32" builtinId="43" customBuiltin="1"/>
    <cellStyle name="40% - Ênfase4 2" xfId="96"/>
    <cellStyle name="40% - Ênfase5" xfId="36" builtinId="47" customBuiltin="1"/>
    <cellStyle name="40% - Ênfase5 2" xfId="97"/>
    <cellStyle name="40% - Ênfase6" xfId="40" builtinId="51" customBuiltin="1"/>
    <cellStyle name="40% - Ênfase6 2" xfId="98"/>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Excel Built-in Normal" xfId="81"/>
    <cellStyle name="Incorreto" xfId="7" builtinId="27" customBuiltin="1"/>
    <cellStyle name="Moeda" xfId="100" builtinId="4"/>
    <cellStyle name="Moeda 2" xfId="48"/>
    <cellStyle name="Moeda 2 2" xfId="73"/>
    <cellStyle name="Moeda 2 2 2" xfId="117"/>
    <cellStyle name="Moeda 2 3" xfId="127"/>
    <cellStyle name="Moeda 2 4" xfId="107"/>
    <cellStyle name="Moeda 3" xfId="77"/>
    <cellStyle name="Moeda 3 2" xfId="116"/>
    <cellStyle name="Moeda 4" xfId="51"/>
    <cellStyle name="Moeda 5" xfId="105"/>
    <cellStyle name="Neutra" xfId="8" builtinId="28" customBuiltin="1"/>
    <cellStyle name="Normal" xfId="0" builtinId="0"/>
    <cellStyle name="Normal 10" xfId="83"/>
    <cellStyle name="Normal 11" xfId="84"/>
    <cellStyle name="Normal 12" xfId="86"/>
    <cellStyle name="Normal 13" xfId="101"/>
    <cellStyle name="Normal 14" xfId="139"/>
    <cellStyle name="Normal 2" xfId="42"/>
    <cellStyle name="Normal 2 10" xfId="45"/>
    <cellStyle name="Normal 2 10 2" xfId="102"/>
    <cellStyle name="Normal 2 2" xfId="65"/>
    <cellStyle name="Normal 2 2 2" xfId="118"/>
    <cellStyle name="Normal 2 3" xfId="61"/>
    <cellStyle name="Normal 2 3 2" xfId="54"/>
    <cellStyle name="Normal 2 3 2 2" xfId="114"/>
    <cellStyle name="Normal 2 3 3" xfId="119"/>
    <cellStyle name="Normal 2 4" xfId="69"/>
    <cellStyle name="Normal 2 5" xfId="46"/>
    <cellStyle name="Normal 2 5 2" xfId="128"/>
    <cellStyle name="Normal 2_Modelo de Detalhamento do  BDI" xfId="79"/>
    <cellStyle name="Normal 3" xfId="56"/>
    <cellStyle name="Normal 3 2" xfId="66"/>
    <cellStyle name="Normal 3 2 2" xfId="80"/>
    <cellStyle name="Normal 3 2 3" xfId="110"/>
    <cellStyle name="Normal 3 3" xfId="129"/>
    <cellStyle name="Normal 4" xfId="74"/>
    <cellStyle name="Normal 4 2" xfId="130"/>
    <cellStyle name="Normal 5" xfId="70"/>
    <cellStyle name="Normal 6" xfId="47"/>
    <cellStyle name="Normal 7" xfId="75"/>
    <cellStyle name="Normal 8" xfId="59"/>
    <cellStyle name="Normal 9" xfId="82"/>
    <cellStyle name="Normal_Composição 2" xfId="137"/>
    <cellStyle name="Nota" xfId="15" builtinId="10" customBuiltin="1"/>
    <cellStyle name="Nota 2" xfId="85"/>
    <cellStyle name="Nota 3" xfId="99"/>
    <cellStyle name="Porcentagem" xfId="1" builtinId="5"/>
    <cellStyle name="Porcentagem 2" xfId="49"/>
    <cellStyle name="Porcentagem 2 2" xfId="76"/>
    <cellStyle name="Porcentagem 2 2 2" xfId="132"/>
    <cellStyle name="Porcentagem 2 2 3" xfId="120"/>
    <cellStyle name="Porcentagem 2 3" xfId="72"/>
    <cellStyle name="Porcentagem 2 3 2" xfId="52"/>
    <cellStyle name="Porcentagem 2 3 2 2" xfId="115"/>
    <cellStyle name="Porcentagem 2 3 3" xfId="121"/>
    <cellStyle name="Porcentagem 2 4" xfId="131"/>
    <cellStyle name="Porcentagem 3" xfId="58"/>
    <cellStyle name="Porcentagem 3 2" xfId="112"/>
    <cellStyle name="Porcentagem 4" xfId="71"/>
    <cellStyle name="Porcentagem 5" xfId="53"/>
    <cellStyle name="Porcentagem 6" xfId="113"/>
    <cellStyle name="Porcentagem 6 2" xfId="140"/>
    <cellStyle name="Saída" xfId="10" builtinId="21" customBuiltin="1"/>
    <cellStyle name="Separador de milhares 2" xfId="68"/>
    <cellStyle name="Separador de milhares 2 2" xfId="63"/>
    <cellStyle name="Separador de milhares 2 2 2" xfId="126"/>
    <cellStyle name="Separador de milhares 2 3" xfId="67"/>
    <cellStyle name="Separador de milhares 2 3 2" xfId="125"/>
    <cellStyle name="Separador de milhares 2 4" xfId="133"/>
    <cellStyle name="Separador de milhares 2 5" xfId="122"/>
    <cellStyle name="Separador de milhares 3" xfId="55"/>
    <cellStyle name="Separador de milhares 3 2" xfId="62"/>
    <cellStyle name="Separador de milhares 3 2 2" xfId="111"/>
    <cellStyle name="Separador de milhares 3 3" xfId="134"/>
    <cellStyle name="Separador de milhares 3 4" xfId="104"/>
    <cellStyle name="Separador de milhares_Composição 2" xfId="138"/>
    <cellStyle name="Texto de Aviso" xfId="14" builtinId="11" customBuiltin="1"/>
    <cellStyle name="Texto Explicativo" xfId="16" builtinId="53" customBuiltin="1"/>
    <cellStyle name="Título 1" xfId="2" builtinId="16" customBuiltin="1"/>
    <cellStyle name="Título 2" xfId="3" builtinId="17" customBuiltin="1"/>
    <cellStyle name="Título 3" xfId="4" builtinId="18" customBuiltin="1"/>
    <cellStyle name="Título 4" xfId="5" builtinId="19" customBuiltin="1"/>
    <cellStyle name="Título 5" xfId="44"/>
    <cellStyle name="Total" xfId="17" builtinId="25" customBuiltin="1"/>
    <cellStyle name="Vírgula" xfId="136" builtinId="3"/>
    <cellStyle name="Vírgula 2" xfId="43"/>
    <cellStyle name="Vírgula 2 2" xfId="78"/>
    <cellStyle name="Vírgula 2 2 2" xfId="109"/>
    <cellStyle name="Vírgula 2 3" xfId="60"/>
    <cellStyle name="Vírgula 2 3 2" xfId="124"/>
    <cellStyle name="Vírgula 2 4" xfId="106"/>
    <cellStyle name="Vírgula 3" xfId="50"/>
    <cellStyle name="Vírgula 3 2" xfId="108"/>
    <cellStyle name="Vírgula 4" xfId="64"/>
    <cellStyle name="Vírgula 4 2" xfId="123"/>
    <cellStyle name="Vírgula 5" xfId="57"/>
    <cellStyle name="Vírgula 5 2" xfId="135"/>
    <cellStyle name="Vírgula 6" xfId="103"/>
  </cellStyles>
  <dxfs count="1">
    <dxf>
      <font>
        <condense val="0"/>
        <extend val="0"/>
        <color indexed="12"/>
      </font>
    </dxf>
  </dxfs>
  <tableStyles count="0" defaultTableStyle="TableStyleMedium2" defaultPivotStyle="PivotStyleLight16"/>
  <colors>
    <mruColors>
      <color rgb="FFFFCC99"/>
      <color rgb="FFFFFF66"/>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18" Type="http://schemas.openxmlformats.org/officeDocument/2006/relationships/externalLink" Target="externalLinks/externalLink9.xml"/><Relationship Id="rId26" Type="http://schemas.openxmlformats.org/officeDocument/2006/relationships/externalLink" Target="externalLinks/externalLink17.xml"/><Relationship Id="rId3" Type="http://schemas.openxmlformats.org/officeDocument/2006/relationships/worksheet" Target="worksheets/sheet3.xml"/><Relationship Id="rId21" Type="http://schemas.openxmlformats.org/officeDocument/2006/relationships/externalLink" Target="externalLinks/externalLink12.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externalLink" Target="externalLinks/externalLink8.xml"/><Relationship Id="rId25" Type="http://schemas.openxmlformats.org/officeDocument/2006/relationships/externalLink" Target="externalLinks/externalLink16.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externalLink" Target="externalLinks/externalLink7.xml"/><Relationship Id="rId20" Type="http://schemas.openxmlformats.org/officeDocument/2006/relationships/externalLink" Target="externalLinks/externalLink11.xml"/><Relationship Id="rId29" Type="http://schemas.openxmlformats.org/officeDocument/2006/relationships/externalLink" Target="externalLinks/externalLink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24" Type="http://schemas.openxmlformats.org/officeDocument/2006/relationships/externalLink" Target="externalLinks/externalLink15.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6.xml"/><Relationship Id="rId23" Type="http://schemas.openxmlformats.org/officeDocument/2006/relationships/externalLink" Target="externalLinks/externalLink14.xml"/><Relationship Id="rId28" Type="http://schemas.openxmlformats.org/officeDocument/2006/relationships/externalLink" Target="externalLinks/externalLink19.xml"/><Relationship Id="rId10" Type="http://schemas.openxmlformats.org/officeDocument/2006/relationships/externalLink" Target="externalLinks/externalLink1.xml"/><Relationship Id="rId19" Type="http://schemas.openxmlformats.org/officeDocument/2006/relationships/externalLink" Target="externalLinks/externalLink10.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5.xml"/><Relationship Id="rId22" Type="http://schemas.openxmlformats.org/officeDocument/2006/relationships/externalLink" Target="externalLinks/externalLink13.xml"/><Relationship Id="rId27" Type="http://schemas.openxmlformats.org/officeDocument/2006/relationships/externalLink" Target="externalLinks/externalLink18.xml"/><Relationship Id="rId30" Type="http://schemas.openxmlformats.org/officeDocument/2006/relationships/theme" Target="theme/theme1.xml"/><Relationship Id="rId69"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10</xdr:col>
      <xdr:colOff>293810</xdr:colOff>
      <xdr:row>0</xdr:row>
      <xdr:rowOff>111370</xdr:rowOff>
    </xdr:from>
    <xdr:to>
      <xdr:col>10</xdr:col>
      <xdr:colOff>1167386</xdr:colOff>
      <xdr:row>1</xdr:row>
      <xdr:rowOff>633502</xdr:rowOff>
    </xdr:to>
    <xdr:pic>
      <xdr:nvPicPr>
        <xdr:cNvPr id="3" name="Imagem 2">
          <a:extLst>
            <a:ext uri="{FF2B5EF4-FFF2-40B4-BE49-F238E27FC236}">
              <a16:creationId xmlns:a16="http://schemas.microsoft.com/office/drawing/2014/main" xmlns=""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571535" y="111370"/>
          <a:ext cx="873576" cy="77930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104775</xdr:colOff>
      <xdr:row>1</xdr:row>
      <xdr:rowOff>0</xdr:rowOff>
    </xdr:from>
    <xdr:to>
      <xdr:col>13</xdr:col>
      <xdr:colOff>456531</xdr:colOff>
      <xdr:row>35</xdr:row>
      <xdr:rowOff>123173</xdr:rowOff>
    </xdr:to>
    <xdr:pic>
      <xdr:nvPicPr>
        <xdr:cNvPr id="2" name="Imagem 1">
          <a:extLst>
            <a:ext uri="{FF2B5EF4-FFF2-40B4-BE49-F238E27FC236}">
              <a16:creationId xmlns:a16="http://schemas.microsoft.com/office/drawing/2014/main" xmlns="" id="{C0DBBDA6-8FBD-6F0A-69F1-756A9E1D46DE}"/>
            </a:ext>
          </a:extLst>
        </xdr:cNvPr>
        <xdr:cNvPicPr>
          <a:picLocks noChangeAspect="1"/>
        </xdr:cNvPicPr>
      </xdr:nvPicPr>
      <xdr:blipFill>
        <a:blip xmlns:r="http://schemas.openxmlformats.org/officeDocument/2006/relationships" r:embed="rId1"/>
        <a:stretch>
          <a:fillRect/>
        </a:stretch>
      </xdr:blipFill>
      <xdr:spPr>
        <a:xfrm>
          <a:off x="5133975" y="161925"/>
          <a:ext cx="5352381" cy="52190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SERVER\Planejamento\Users\MARCEL~1\AppData\Local\Temp\MicrosoftEdgeDownloads\b7c1aa17-404e-492b-86d9-a5832bd4cc1d\OR&#199;AMENTO%20EMEI%20CLAUDETE%20TERESINHA%20-%20DEMOLI&#199;&#195;O%20E%20EXECU&#199;&#195;O%20REV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92.168.0.10\f\engenharia\Meus%20documentos\DEVOP\COMPOSI&#199;&#195;O%20DEVOP%20200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Vitoria\C\AAGUA\Orcament\2002\INTERIOR\CONCEI&#199;&#195;O%20DA%20BARRA\CBSD1%20066%2002%20-%20TRAVESSIA%203%20%20-%20(%20SOBRE%20O%20RIO%2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TABELA%20CONSULTORIA%20PROJETOS-BASTO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Vitoria\C\AAGUA\Orcament\2001\Interior\Nova%20Ven&#233;cia\NVSD8%20002%2001%20-%20rev1%20-%20ADUTORA%20DE%20&#193;GUA%20TRATADA%20DN%20250%20F&#186;F&#186;%20-%20GRAVIDAD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Vitoria\c\AAGUA\Orcament\2001\Interior\Nova%20Ven&#233;cia\NVSD8%20002%2001%20-%20ADUTORA%20DE%20&#193;GUA%20TRATADA%20DN%20250%20F&#186;F&#186;%20-%20GRAVIDADE.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Vitoria\C\AAGUA\ORCAMENT\2000\INTERIOR\AFONSO%20CLAUDIO\ACSP8%20010%2000%20-%20CAPTA&#199;&#195;O%20SERRA%20PELAD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ILESERVER\Planejamento\ENGENHARIA\%2303%20OBRAS%20FINALIZADAS\%23%20OBRAS%20CONCLU&#205;DAS\RECAPEAMENTO%20AV.%20PRINCIPAL\EXECU&#199;&#195;O%20DE%20PROJETO\OR&#199;AMENTO\OR&#199;AMENTO%20RECAPEAMENTO%202018.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FBSA00535\dyna01\ClaudioFerreira\Excel\OR960887.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A:\My%20Documents\Particular\Mestrado\FX-B-REST.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Vitoria\c\Documents%20and%20Settings\&#193;tila\Meus%20documentos\HPS\Ponte%20Nova\CMFDM1%20313%2001%20-%20Unid.de%20Proc&#186;%20de%20Res&#237;duos%20-%20Cub&#237;culo%20do%20BIOG&#193;S%20e%20Queimador.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Strata-06\projetos\2003\P199%20-%20Restauracao%20-%20MT-407%20-%20SEET\MT-358\Impressao%20definitiva\Or&#231;amento%20SICRO%20II12.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ONTROLE\CONTROLE2\Se&#231;&#227;o%20T&#233;cnica\DIVERSOS.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Vitoria\c\Drenagem\Or&#231;ament\2001\Interior\Nova%20Ven&#233;cia\Estim.%20-%20Eng&#186;%20Mari&#226;ngela\NVSD1%20076%2001%20-%20SISTEMA%20DE%20DRENAGEM%20-%20NOVA%20VEN&#201;CIA.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webmail4.click21.com.br/horde/imp/My%20Documents/Particular/Mestrado/FX-B-REST.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rthur\c\Documents%20and%20Settings\Marlem\Configura&#231;&#245;es%20locais\Temporary%20Internet%20Files\Content.IE5\MNSRGR4Z\RL.ORC.TODOS.R0.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W:\RL.ORC.AGU.005.R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onnectdb\Documentos\ORCAMENTO\orcamento%202007\p%20m%20serra\CD%20CP030-07\Edital\Anexo%20I\Planilha%20de%20Pre&#231;os\RL.ORC.AGU.005.R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Vitoria\c\Res&#237;duos%20S&#243;lidos\Cons&#243;rcio%20Pref.%20Marechal%20Floriano%20e%20Domingos%20Martins\CHORUME%20e%20BIOG&#193;S\CMFDM1%20292%2001%20-%20Unid.de%20Processamento%20de%20Res&#237;duos%20-%20Reservat&#243;rio%20Met&#225;lico.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FILESERVER\Planejamento\Users\Jo&#227;o%20Lucas\Desktop\OBRAS%20PREFEITURA%20CONCEI&#199;&#195;O\QUADRA%20RIBEIR&#193;O%20DO%20MEIO\QUADRA%20RIBEIRAO%20DO%20MEIO\OR&#199;AMENTO%20QUADRA%20RIBEIR&#195;O%20DO%20MEIO%20rev6%20JAN-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ORÇAMENTO"/>
      <sheetName val="MEMÓRIA"/>
      <sheetName val="MDC"/>
      <sheetName val="ATUALIZAÇÃO INCC"/>
      <sheetName val="LOGO"/>
      <sheetName val="CURVA ABC"/>
      <sheetName val="CRONOGRAMA"/>
      <sheetName val="COMP PRÓPRIA"/>
      <sheetName val="COT-01"/>
      <sheetName val="COT-02"/>
      <sheetName val="COT-03"/>
      <sheetName val="COT-04"/>
      <sheetName val="COT-05"/>
      <sheetName val="COT-06"/>
      <sheetName val="COMP-10"/>
      <sheetName val="BDI 2"/>
      <sheetName val="DER-ES-SERV"/>
      <sheetName val="DER-ES-INS"/>
      <sheetName val="SINAPI-COMP"/>
      <sheetName val="COTAÇÃO"/>
      <sheetName val="BDI_DESO"/>
      <sheetName val="COM DESONERADO"/>
      <sheetName val="SEM DESONERADO"/>
    </sheetNames>
    <sheetDataSet>
      <sheetData sheetId="0" refreshError="1"/>
      <sheetData sheetId="1">
        <row r="5">
          <cell r="A5" t="str">
            <v>ESTADO DO ESPIRITO SANTO</v>
          </cell>
        </row>
      </sheetData>
      <sheetData sheetId="2" refreshError="1"/>
      <sheetData sheetId="3" refreshError="1"/>
      <sheetData sheetId="4" refreshError="1"/>
      <sheetData sheetId="5">
        <row r="5">
          <cell r="C5" t="str">
            <v>PREFEITURA DE ALTA FLORESTA</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ÃO"/>
      <sheetName val="CONSULTORIA"/>
      <sheetName val="TRANSP."/>
      <sheetName val="PONTE MAD."/>
      <sheetName val="SINAL."/>
      <sheetName val="OAE"/>
      <sheetName val="CONSERV. ASF."/>
      <sheetName val="CONSERV. REV. PRIM"/>
      <sheetName val="DRENAG"/>
      <sheetName val="OAC"/>
      <sheetName val="RE. PRIM."/>
      <sheetName val="PAVIM."/>
      <sheetName val="TERRAPLENAGEM"/>
      <sheetName val="MATER."/>
      <sheetName val="HORAXMÁQUINA"/>
      <sheetName val="RESUMO"/>
      <sheetName val="plac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
      <sheetName val="MATERIAL"/>
      <sheetName val="COMPOSIÇÃO"/>
    </sheetNames>
    <sheetDataSet>
      <sheetData sheetId="0"/>
      <sheetData sheetId="1" refreshError="1"/>
      <sheetData sheetId="2" refreshError="1"/>
      <sheetData sheetId="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1"/>
      <sheetName val="Consultoria"/>
      <sheetName val="Composições"/>
      <sheetName val="INCCTOT"/>
      <sheetName val="comp. custos1"/>
      <sheetName val="PLANILHA"/>
      <sheetName val="CRONOGRAMA"/>
      <sheetName val="COTAÇÕES"/>
      <sheetName val="COMPOSIÇÕES "/>
      <sheetName val="comp__custos1"/>
    </sheetNames>
    <sheetDataSet>
      <sheetData sheetId="0" refreshError="1"/>
      <sheetData sheetId="1"/>
      <sheetData sheetId="2" refreshError="1"/>
      <sheetData sheetId="3" refreshError="1"/>
      <sheetData sheetId="4" refreshError="1"/>
      <sheetData sheetId="5"/>
      <sheetData sheetId="6" refreshError="1"/>
      <sheetData sheetId="7" refreshError="1"/>
      <sheetData sheetId="8" refreshError="1"/>
      <sheetData sheetId="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MATERIAL"/>
      <sheetName val="COMPOSIÇÃO"/>
    </sheetNames>
    <sheetDataSet>
      <sheetData sheetId="0"/>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MATERIAL"/>
      <sheetName val="COMPOSIÇÃO"/>
    </sheetNames>
    <sheetDataSet>
      <sheetData sheetId="0"/>
      <sheetData sheetId="1"/>
      <sheetData sheetId="2"/>
      <sheetData sheetId="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s>
    <sheetDataSet>
      <sheetData sheetId="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5ª Medição (2)"/>
      <sheetName val="1ª a 15ª Med"/>
      <sheetName val="ORÇAMENTO"/>
      <sheetName val="MDC"/>
      <sheetName val="CPU 01"/>
      <sheetName val="CRONOGRAMA 02"/>
      <sheetName val="TABELA PROJ."/>
    </sheetNames>
    <sheetDataSet>
      <sheetData sheetId="0"/>
      <sheetData sheetId="1"/>
      <sheetData sheetId="2">
        <row r="1">
          <cell r="A1" t="str">
            <v>PREFEITURA DE CONCEIÇÃO DO CASTELO</v>
          </cell>
          <cell r="B1"/>
          <cell r="C1"/>
          <cell r="D1"/>
          <cell r="E1"/>
          <cell r="F1"/>
          <cell r="G1"/>
          <cell r="H1"/>
        </row>
        <row r="2">
          <cell r="A2"/>
          <cell r="B2"/>
          <cell r="C2"/>
          <cell r="D2"/>
          <cell r="E2"/>
          <cell r="F2"/>
          <cell r="G2"/>
          <cell r="H2"/>
        </row>
        <row r="3">
          <cell r="A3" t="str">
            <v>Av. José Grilo, 426 - Centro</v>
          </cell>
          <cell r="B3"/>
          <cell r="C3"/>
          <cell r="D3"/>
          <cell r="E3"/>
          <cell r="F3"/>
          <cell r="G3"/>
          <cell r="H3"/>
        </row>
        <row r="4">
          <cell r="A4" t="str">
            <v>Conceição do Castelo - ES - CEP 29370-000</v>
          </cell>
          <cell r="B4"/>
          <cell r="C4"/>
          <cell r="D4"/>
          <cell r="E4"/>
          <cell r="F4"/>
          <cell r="G4"/>
          <cell r="H4"/>
        </row>
        <row r="5">
          <cell r="A5" t="str">
            <v xml:space="preserve">Telefone (28) 3547-1101 </v>
          </cell>
          <cell r="B5"/>
          <cell r="C5"/>
          <cell r="D5"/>
          <cell r="E5"/>
          <cell r="F5"/>
          <cell r="G5"/>
          <cell r="H5"/>
        </row>
        <row r="6">
          <cell r="A6"/>
          <cell r="B6"/>
          <cell r="C6"/>
          <cell r="D6"/>
          <cell r="E6"/>
          <cell r="F6"/>
          <cell r="G6"/>
          <cell r="H6"/>
        </row>
        <row r="7">
          <cell r="A7" t="str">
            <v>PLANILHA ORÇAMENTÁRIA</v>
          </cell>
          <cell r="B7"/>
          <cell r="C7"/>
          <cell r="D7"/>
          <cell r="E7"/>
          <cell r="F7"/>
          <cell r="G7"/>
          <cell r="H7"/>
        </row>
        <row r="8">
          <cell r="A8"/>
          <cell r="B8"/>
          <cell r="C8"/>
          <cell r="D8"/>
          <cell r="E8"/>
          <cell r="F8"/>
          <cell r="G8"/>
          <cell r="H8"/>
        </row>
        <row r="9">
          <cell r="A9" t="str">
            <v>Obra</v>
          </cell>
          <cell r="B9"/>
          <cell r="C9" t="str">
            <v>RECAPEAMENTO ASFÁLTICO</v>
          </cell>
          <cell r="D9"/>
          <cell r="E9"/>
          <cell r="F9"/>
          <cell r="G9"/>
          <cell r="H9"/>
        </row>
        <row r="10">
          <cell r="A10" t="str">
            <v>Endereço</v>
          </cell>
          <cell r="B10"/>
          <cell r="C10" t="str">
            <v xml:space="preserve">RUA SOUZA PINTO; AV. JOSÉ GRILO; AV. HARVEY VARGAS GRILO </v>
          </cell>
          <cell r="D10"/>
          <cell r="E10"/>
          <cell r="F10"/>
          <cell r="G10"/>
          <cell r="H10"/>
        </row>
        <row r="11">
          <cell r="A11" t="str">
            <v>Proprietário</v>
          </cell>
          <cell r="B11"/>
          <cell r="C11" t="str">
            <v xml:space="preserve">PREFEITURA DE CONCEIÇÃO DO CASTELO - ES </v>
          </cell>
          <cell r="D11"/>
          <cell r="E11"/>
          <cell r="F11"/>
          <cell r="G11"/>
          <cell r="H11"/>
        </row>
        <row r="12">
          <cell r="A12" t="str">
            <v>Referencial de preços</v>
          </cell>
          <cell r="B12"/>
          <cell r="C12" t="str">
            <v>DER-ES (JANEIRO/2017)</v>
          </cell>
          <cell r="D12"/>
          <cell r="E12"/>
          <cell r="F12"/>
          <cell r="G12"/>
          <cell r="H12"/>
          <cell r="J12"/>
          <cell r="K12"/>
        </row>
        <row r="13">
          <cell r="A13" t="str">
            <v>BDI</v>
          </cell>
          <cell r="B13"/>
          <cell r="C13">
            <v>0.29630000000000001</v>
          </cell>
          <cell r="D13"/>
          <cell r="E13"/>
          <cell r="F13"/>
          <cell r="G13"/>
          <cell r="H13"/>
          <cell r="J13"/>
          <cell r="K13"/>
        </row>
        <row r="14">
          <cell r="A14" t="str">
            <v>Encargos Sociais (SINAPI)</v>
          </cell>
          <cell r="B14"/>
          <cell r="C14">
            <v>1.2833000000000001</v>
          </cell>
          <cell r="D14"/>
          <cell r="E14"/>
          <cell r="F14"/>
          <cell r="G14"/>
          <cell r="H14"/>
          <cell r="J14"/>
          <cell r="K14"/>
        </row>
        <row r="15">
          <cell r="A15" t="str">
            <v>Orçamentista</v>
          </cell>
          <cell r="B15"/>
          <cell r="C15" t="str">
            <v>ALEX NALI FERREIRA</v>
          </cell>
          <cell r="D15"/>
          <cell r="E15"/>
          <cell r="F15"/>
          <cell r="G15"/>
          <cell r="H15"/>
          <cell r="J15"/>
          <cell r="K15"/>
        </row>
        <row r="16">
          <cell r="A16" t="str">
            <v>Data</v>
          </cell>
          <cell r="B16"/>
          <cell r="C16" t="str">
            <v>14 DE JUNHO DE 2018</v>
          </cell>
          <cell r="D16"/>
          <cell r="E16"/>
          <cell r="F16"/>
          <cell r="G16"/>
          <cell r="H16"/>
          <cell r="J16"/>
          <cell r="K16"/>
        </row>
        <row r="17">
          <cell r="A17"/>
          <cell r="B17"/>
          <cell r="C17"/>
          <cell r="D17"/>
          <cell r="E17"/>
          <cell r="F17"/>
          <cell r="G17"/>
          <cell r="H17"/>
        </row>
        <row r="18">
          <cell r="A18" t="str">
            <v>ITEM</v>
          </cell>
          <cell r="B18" t="str">
            <v>FONTE</v>
          </cell>
          <cell r="C18" t="str">
            <v>CÓDIGO</v>
          </cell>
          <cell r="D18" t="str">
            <v>ESPECIFICAÇÃO</v>
          </cell>
          <cell r="E18" t="str">
            <v>CONTRATADO</v>
          </cell>
          <cell r="F18"/>
          <cell r="G18"/>
          <cell r="H18"/>
        </row>
        <row r="19">
          <cell r="A19"/>
          <cell r="B19"/>
          <cell r="C19"/>
          <cell r="D19"/>
          <cell r="E19" t="str">
            <v>UNID.</v>
          </cell>
          <cell r="F19" t="str">
            <v>QUANT.</v>
          </cell>
          <cell r="G19" t="str">
            <v>VALOR</v>
          </cell>
          <cell r="H19" t="str">
            <v>VALOR TOTAL</v>
          </cell>
        </row>
        <row r="20">
          <cell r="A20"/>
          <cell r="B20"/>
          <cell r="C20"/>
          <cell r="D20"/>
          <cell r="E20"/>
          <cell r="F20"/>
          <cell r="G20" t="str">
            <v>UNITÁRIO</v>
          </cell>
          <cell r="H20"/>
        </row>
        <row r="21">
          <cell r="A21">
            <v>1</v>
          </cell>
          <cell r="B21"/>
          <cell r="C21"/>
          <cell r="D21" t="str">
            <v>SERVIÇOS PRELIMINARES</v>
          </cell>
          <cell r="E21"/>
          <cell r="F21"/>
          <cell r="G21"/>
          <cell r="H21"/>
          <cell r="J21"/>
        </row>
        <row r="22">
          <cell r="A22" t="str">
            <v>01.01</v>
          </cell>
          <cell r="B22" t="str">
            <v>DER-ES</v>
          </cell>
          <cell r="C22">
            <v>41500</v>
          </cell>
          <cell r="D22" t="str">
            <v>Placa de obra nas dimensões de 2,0 x 4,0 m, padrão SEDURB.</v>
          </cell>
          <cell r="E22" t="str">
            <v>M2</v>
          </cell>
          <cell r="F22">
            <v>8</v>
          </cell>
          <cell r="G22">
            <v>184.38</v>
          </cell>
          <cell r="H22">
            <v>1475.04</v>
          </cell>
          <cell r="J22"/>
        </row>
        <row r="23">
          <cell r="A23" t="str">
            <v>01.02</v>
          </cell>
          <cell r="B23" t="str">
            <v>DER-ES</v>
          </cell>
          <cell r="C23">
            <v>41580</v>
          </cell>
          <cell r="D23" t="str">
            <v>Aluguel de container tipo sanitário com 3 vasos sanitários, lavatório, mictório, 5 chuveiros, 2 venezianas e piso especial</v>
          </cell>
          <cell r="E23" t="str">
            <v>MÊS</v>
          </cell>
          <cell r="F23">
            <v>9</v>
          </cell>
          <cell r="G23">
            <v>756.17</v>
          </cell>
          <cell r="H23">
            <v>6805.53</v>
          </cell>
          <cell r="J23"/>
        </row>
        <row r="24">
          <cell r="A24" t="str">
            <v>001</v>
          </cell>
          <cell r="B24"/>
          <cell r="C24"/>
          <cell r="D24" t="str">
            <v>SUB-TOTAL 01</v>
          </cell>
          <cell r="E24"/>
          <cell r="F24"/>
          <cell r="G24"/>
          <cell r="H24">
            <v>8280.57</v>
          </cell>
          <cell r="I24"/>
          <cell r="J24"/>
        </row>
        <row r="25">
          <cell r="A25">
            <v>2</v>
          </cell>
          <cell r="B25"/>
          <cell r="C25"/>
          <cell r="D25" t="str">
            <v>PAVIMENTAÇÃO</v>
          </cell>
          <cell r="E25"/>
          <cell r="F25"/>
          <cell r="G25"/>
          <cell r="H25"/>
          <cell r="I25"/>
          <cell r="J25"/>
        </row>
        <row r="26">
          <cell r="A26" t="str">
            <v>02.01</v>
          </cell>
          <cell r="B26" t="str">
            <v>DER-ES</v>
          </cell>
          <cell r="C26">
            <v>40765</v>
          </cell>
          <cell r="D26" t="str">
            <v>Escarificação e compactação de base (100% P.I.) H=0,20m</v>
          </cell>
          <cell r="E26" t="str">
            <v>M2</v>
          </cell>
          <cell r="F26">
            <v>21438.09</v>
          </cell>
          <cell r="G26">
            <v>5.83</v>
          </cell>
          <cell r="H26">
            <v>124984.06</v>
          </cell>
          <cell r="I26"/>
          <cell r="J26"/>
        </row>
        <row r="27">
          <cell r="A27" t="str">
            <v>02.02</v>
          </cell>
          <cell r="B27" t="str">
            <v>DER-ES</v>
          </cell>
          <cell r="C27">
            <v>60010</v>
          </cell>
          <cell r="D27" t="str">
            <v>Transporte Local de Materiais (TR-101-01) (Vias urbanas - Caminhão basculante)</v>
          </cell>
          <cell r="E27" t="str">
            <v>T</v>
          </cell>
          <cell r="F27">
            <v>1003.3</v>
          </cell>
          <cell r="G27">
            <v>4.72</v>
          </cell>
          <cell r="H27">
            <v>4735.58</v>
          </cell>
          <cell r="I27"/>
          <cell r="J27"/>
        </row>
        <row r="28">
          <cell r="A28" t="str">
            <v>02.03</v>
          </cell>
          <cell r="B28" t="str">
            <v>DER-ES</v>
          </cell>
          <cell r="C28">
            <v>40981</v>
          </cell>
          <cell r="D28" t="str">
            <v>Aplicação de jato de ar comprimido para limpeza de trincas</v>
          </cell>
          <cell r="E28" t="str">
            <v>M2</v>
          </cell>
          <cell r="F28">
            <v>21438.09</v>
          </cell>
          <cell r="G28">
            <v>1.71</v>
          </cell>
          <cell r="H28">
            <v>36659.129999999997</v>
          </cell>
          <cell r="I28"/>
          <cell r="J28"/>
        </row>
        <row r="29">
          <cell r="A29" t="str">
            <v>02.04</v>
          </cell>
          <cell r="B29" t="str">
            <v>DER-ES</v>
          </cell>
          <cell r="C29">
            <v>42485</v>
          </cell>
          <cell r="D29" t="str">
            <v>Pintura de ligação inclusive fornecimento e transporte comercial do material betuminoso em Vias Urbanas</v>
          </cell>
          <cell r="E29" t="str">
            <v>M2</v>
          </cell>
          <cell r="F29">
            <v>21438.09</v>
          </cell>
          <cell r="G29">
            <v>2.19</v>
          </cell>
          <cell r="H29">
            <v>46949.42</v>
          </cell>
          <cell r="I29"/>
          <cell r="J29"/>
        </row>
        <row r="30">
          <cell r="A30" t="str">
            <v>02.05</v>
          </cell>
          <cell r="B30" t="str">
            <v>DER-ES</v>
          </cell>
          <cell r="C30">
            <v>40130</v>
          </cell>
          <cell r="D30" t="str">
            <v>Recomposição de revestimento c/ CBUQ - Inclusive fornecimento e transporte dos materiais (transporte CBUQ: 29,9 km de Fazenda do Estado/ES)</v>
          </cell>
          <cell r="E30" t="str">
            <v>T</v>
          </cell>
          <cell r="F30">
            <v>3511.56</v>
          </cell>
          <cell r="G30">
            <v>322.03999999999996</v>
          </cell>
          <cell r="H30">
            <v>1130862.78</v>
          </cell>
          <cell r="I30">
            <v>1009959.77</v>
          </cell>
          <cell r="J30">
            <v>120903.01000000001</v>
          </cell>
        </row>
        <row r="31">
          <cell r="A31" t="str">
            <v>002</v>
          </cell>
          <cell r="B31"/>
          <cell r="C31"/>
          <cell r="D31" t="str">
            <v>SUB-TOTAL 02</v>
          </cell>
          <cell r="E31"/>
          <cell r="F31"/>
          <cell r="G31"/>
          <cell r="H31">
            <v>1344190.97</v>
          </cell>
          <cell r="I31"/>
          <cell r="J31"/>
        </row>
        <row r="32">
          <cell r="A32">
            <v>3</v>
          </cell>
          <cell r="B32"/>
          <cell r="C32"/>
          <cell r="D32" t="str">
            <v>SERVIÇOS COMPLEMENTARES</v>
          </cell>
          <cell r="E32"/>
          <cell r="F32"/>
          <cell r="G32"/>
          <cell r="H32"/>
          <cell r="I32"/>
          <cell r="J32"/>
        </row>
        <row r="33">
          <cell r="A33" t="str">
            <v>03.01</v>
          </cell>
          <cell r="B33" t="str">
            <v>DER-ES</v>
          </cell>
          <cell r="C33">
            <v>40893</v>
          </cell>
          <cell r="D33" t="str">
            <v>Remoção de meio fio</v>
          </cell>
          <cell r="E33" t="str">
            <v>M</v>
          </cell>
          <cell r="F33">
            <v>702.58</v>
          </cell>
          <cell r="G33">
            <v>22.21</v>
          </cell>
          <cell r="H33">
            <v>15604.3</v>
          </cell>
          <cell r="I33"/>
          <cell r="J33"/>
        </row>
        <row r="34">
          <cell r="A34" t="str">
            <v>03.02</v>
          </cell>
          <cell r="B34" t="str">
            <v>DER-ES</v>
          </cell>
          <cell r="C34">
            <v>40141</v>
          </cell>
          <cell r="D34" t="str">
            <v>Meio-fio pré-moldado em concreto, inclusive caiação e transporte do meio-fio</v>
          </cell>
          <cell r="E34" t="str">
            <v>M</v>
          </cell>
          <cell r="F34">
            <v>754.13</v>
          </cell>
          <cell r="G34">
            <v>50.56</v>
          </cell>
          <cell r="H34">
            <v>38128.81</v>
          </cell>
          <cell r="I34"/>
          <cell r="J34"/>
        </row>
        <row r="35">
          <cell r="A35" t="str">
            <v>03.03</v>
          </cell>
          <cell r="B35" t="str">
            <v>DER-ES</v>
          </cell>
          <cell r="C35">
            <v>42870</v>
          </cell>
          <cell r="D35" t="str">
            <v>Demolição mecânica de concreto em Vias Urbanas</v>
          </cell>
          <cell r="E35" t="str">
            <v>M3</v>
          </cell>
          <cell r="F35">
            <v>41.83</v>
          </cell>
          <cell r="G35">
            <v>187.71</v>
          </cell>
          <cell r="H35">
            <v>7851.91</v>
          </cell>
          <cell r="I35"/>
          <cell r="J35"/>
        </row>
        <row r="36">
          <cell r="A36" t="str">
            <v>03.04</v>
          </cell>
          <cell r="B36" t="str">
            <v>DER-ES</v>
          </cell>
          <cell r="C36">
            <v>41240</v>
          </cell>
          <cell r="D36" t="str">
            <v>Passeio em concreto, largura 2,00m, acabamento em ladrilho hidráulico podotátil (L=0,40m)</v>
          </cell>
          <cell r="E36" t="str">
            <v>M2</v>
          </cell>
          <cell r="F36">
            <v>1110.9000000000001</v>
          </cell>
          <cell r="G36">
            <v>82.96</v>
          </cell>
          <cell r="H36">
            <v>92160.26</v>
          </cell>
          <cell r="I36"/>
          <cell r="J36"/>
        </row>
        <row r="37">
          <cell r="A37" t="str">
            <v>03.05</v>
          </cell>
          <cell r="B37" t="str">
            <v>DER-ES</v>
          </cell>
          <cell r="C37">
            <v>60010</v>
          </cell>
          <cell r="D37" t="str">
            <v>Transporte Local de Materiais (TR-101-01) (Vias urbanas - Caminhão basculante)</v>
          </cell>
          <cell r="E37" t="str">
            <v>T</v>
          </cell>
          <cell r="F37">
            <v>156.6</v>
          </cell>
          <cell r="G37">
            <v>4.72</v>
          </cell>
          <cell r="H37">
            <v>739.15</v>
          </cell>
          <cell r="I37"/>
          <cell r="J37"/>
        </row>
        <row r="38">
          <cell r="A38" t="str">
            <v>003</v>
          </cell>
          <cell r="B38"/>
          <cell r="C38"/>
          <cell r="D38" t="str">
            <v>SUB-TOTAL 03</v>
          </cell>
          <cell r="E38"/>
          <cell r="F38"/>
          <cell r="G38"/>
          <cell r="H38">
            <v>154484.43</v>
          </cell>
          <cell r="I38"/>
          <cell r="J38"/>
        </row>
        <row r="39">
          <cell r="A39">
            <v>4</v>
          </cell>
          <cell r="B39"/>
          <cell r="C39"/>
          <cell r="D39" t="str">
            <v>ADMINISTRAÇÃO LOCAL</v>
          </cell>
          <cell r="E39"/>
          <cell r="F39"/>
          <cell r="G39"/>
          <cell r="H39"/>
          <cell r="I39"/>
          <cell r="J39"/>
        </row>
        <row r="40">
          <cell r="A40" t="str">
            <v>04.01</v>
          </cell>
          <cell r="B40" t="str">
            <v>COMPOSIÇÃO</v>
          </cell>
          <cell r="C40" t="str">
            <v>CPU 01</v>
          </cell>
          <cell r="D40" t="str">
            <v>Administração local ¹</v>
          </cell>
          <cell r="E40" t="str">
            <v>UN</v>
          </cell>
          <cell r="F40">
            <v>1</v>
          </cell>
          <cell r="G40">
            <v>46958.64</v>
          </cell>
          <cell r="H40">
            <v>46958.64</v>
          </cell>
          <cell r="J40"/>
        </row>
        <row r="41">
          <cell r="A41" t="str">
            <v>004</v>
          </cell>
          <cell r="B41"/>
          <cell r="C41"/>
          <cell r="D41" t="str">
            <v>SUB-TOTAL 04</v>
          </cell>
          <cell r="E41"/>
          <cell r="F41"/>
          <cell r="G41"/>
          <cell r="H41">
            <v>46958.64</v>
          </cell>
          <cell r="I41">
            <v>3.0219575578866592E-2</v>
          </cell>
          <cell r="J41"/>
        </row>
        <row r="42">
          <cell r="A42"/>
          <cell r="B42"/>
          <cell r="C42"/>
          <cell r="D42"/>
          <cell r="E42"/>
          <cell r="F42"/>
          <cell r="G42"/>
          <cell r="H42"/>
          <cell r="J42"/>
        </row>
        <row r="43">
          <cell r="A43" t="str">
            <v>TOTAL</v>
          </cell>
          <cell r="B43"/>
          <cell r="C43"/>
          <cell r="D43"/>
          <cell r="E43"/>
          <cell r="F43"/>
          <cell r="G43"/>
          <cell r="H43">
            <v>1553914.6099999999</v>
          </cell>
          <cell r="J43"/>
        </row>
        <row r="44">
          <cell r="A44"/>
          <cell r="B44"/>
          <cell r="C44"/>
          <cell r="D44"/>
          <cell r="E44"/>
          <cell r="F44"/>
          <cell r="G44"/>
          <cell r="H44"/>
          <cell r="J44"/>
        </row>
        <row r="45">
          <cell r="A45" t="str">
            <v>¹ O item ADMINISTRAÇÃO LOCAL será medido proporcionalmente ao avanço da obra.</v>
          </cell>
          <cell r="B45"/>
          <cell r="C45"/>
          <cell r="D45"/>
          <cell r="E45"/>
          <cell r="F45"/>
          <cell r="G45"/>
          <cell r="H45">
            <v>1420793.4400000002</v>
          </cell>
          <cell r="I45"/>
          <cell r="J45"/>
        </row>
        <row r="46">
          <cell r="A46"/>
          <cell r="B46"/>
          <cell r="C46"/>
          <cell r="D46"/>
          <cell r="E46"/>
          <cell r="F46"/>
          <cell r="G46"/>
          <cell r="H46"/>
          <cell r="J46"/>
        </row>
        <row r="47">
          <cell r="A47"/>
          <cell r="B47"/>
          <cell r="C47"/>
          <cell r="D47"/>
          <cell r="E47"/>
          <cell r="F47"/>
          <cell r="G47"/>
          <cell r="H47">
            <v>133121.16999999969</v>
          </cell>
          <cell r="J47"/>
        </row>
        <row r="48">
          <cell r="A48"/>
          <cell r="B48"/>
          <cell r="C48"/>
          <cell r="D48"/>
          <cell r="E48"/>
          <cell r="F48"/>
          <cell r="G48"/>
          <cell r="H48">
            <v>9.3694949773979588E-2</v>
          </cell>
          <cell r="J48"/>
        </row>
        <row r="49">
          <cell r="A49" t="str">
            <v>Alex Nali Ferreira</v>
          </cell>
          <cell r="B49"/>
          <cell r="C49"/>
          <cell r="D49"/>
          <cell r="E49"/>
          <cell r="F49"/>
          <cell r="G49"/>
          <cell r="H49"/>
          <cell r="I49"/>
          <cell r="J49"/>
        </row>
        <row r="50">
          <cell r="A50" t="str">
            <v>Engenheiro Civil PMCC</v>
          </cell>
          <cell r="B50"/>
          <cell r="C50"/>
          <cell r="D50"/>
          <cell r="E50"/>
          <cell r="F50"/>
          <cell r="G50"/>
          <cell r="H50"/>
          <cell r="I50"/>
          <cell r="J50"/>
        </row>
        <row r="51">
          <cell r="A51" t="str">
            <v>CREA-ES 039390/D</v>
          </cell>
          <cell r="B51"/>
          <cell r="C51"/>
          <cell r="D51"/>
          <cell r="E51"/>
          <cell r="F51"/>
          <cell r="G51"/>
          <cell r="H51"/>
          <cell r="I51"/>
          <cell r="J51"/>
        </row>
        <row r="52">
          <cell r="J52"/>
        </row>
        <row r="53">
          <cell r="J53"/>
        </row>
        <row r="54">
          <cell r="J54"/>
        </row>
        <row r="55">
          <cell r="J55"/>
        </row>
        <row r="56">
          <cell r="J56"/>
        </row>
        <row r="57">
          <cell r="J57"/>
        </row>
        <row r="58">
          <cell r="J58"/>
        </row>
        <row r="59">
          <cell r="J59"/>
        </row>
        <row r="60">
          <cell r="J60"/>
        </row>
        <row r="61">
          <cell r="J61"/>
        </row>
        <row r="62">
          <cell r="J62"/>
        </row>
        <row r="63">
          <cell r="J63"/>
        </row>
        <row r="64">
          <cell r="J64"/>
        </row>
        <row r="65">
          <cell r="J65"/>
        </row>
        <row r="66">
          <cell r="J66"/>
        </row>
        <row r="67">
          <cell r="J67"/>
        </row>
        <row r="68">
          <cell r="J68"/>
        </row>
        <row r="69">
          <cell r="J69"/>
        </row>
        <row r="70">
          <cell r="J70"/>
        </row>
        <row r="71">
          <cell r="J71"/>
        </row>
        <row r="72">
          <cell r="J72"/>
        </row>
        <row r="73">
          <cell r="J73"/>
        </row>
        <row r="74">
          <cell r="J74"/>
        </row>
        <row r="75">
          <cell r="J75"/>
        </row>
        <row r="76">
          <cell r="J76"/>
        </row>
        <row r="77">
          <cell r="J77"/>
        </row>
        <row r="78">
          <cell r="J78"/>
        </row>
        <row r="79">
          <cell r="J79"/>
        </row>
        <row r="80">
          <cell r="J80"/>
        </row>
        <row r="81">
          <cell r="J81"/>
        </row>
        <row r="82">
          <cell r="J82"/>
        </row>
        <row r="83">
          <cell r="J83"/>
        </row>
        <row r="84">
          <cell r="J84"/>
        </row>
        <row r="85">
          <cell r="J85"/>
        </row>
        <row r="86">
          <cell r="J86"/>
        </row>
        <row r="87">
          <cell r="J87"/>
        </row>
        <row r="88">
          <cell r="J88"/>
        </row>
        <row r="89">
          <cell r="J89"/>
        </row>
        <row r="90">
          <cell r="J90"/>
        </row>
        <row r="91">
          <cell r="J91"/>
        </row>
        <row r="92">
          <cell r="J92"/>
        </row>
        <row r="93">
          <cell r="J93"/>
        </row>
        <row r="94">
          <cell r="J94"/>
        </row>
        <row r="95">
          <cell r="J95"/>
        </row>
        <row r="96">
          <cell r="J96"/>
        </row>
        <row r="97">
          <cell r="J97"/>
        </row>
        <row r="98">
          <cell r="J98"/>
        </row>
        <row r="99">
          <cell r="J99"/>
        </row>
        <row r="100">
          <cell r="J100"/>
        </row>
        <row r="101">
          <cell r="J101"/>
        </row>
        <row r="102">
          <cell r="J102"/>
        </row>
        <row r="103">
          <cell r="J103"/>
        </row>
        <row r="104">
          <cell r="J104"/>
        </row>
        <row r="105">
          <cell r="J105"/>
        </row>
        <row r="106">
          <cell r="J106"/>
        </row>
        <row r="107">
          <cell r="J107"/>
        </row>
        <row r="108">
          <cell r="J108"/>
        </row>
        <row r="109">
          <cell r="J109"/>
        </row>
        <row r="110">
          <cell r="J110"/>
        </row>
        <row r="111">
          <cell r="J111"/>
        </row>
        <row r="112">
          <cell r="J112"/>
        </row>
        <row r="113">
          <cell r="J113"/>
        </row>
        <row r="114">
          <cell r="J114"/>
        </row>
        <row r="115">
          <cell r="J115"/>
        </row>
        <row r="116">
          <cell r="J116"/>
        </row>
        <row r="117">
          <cell r="J117"/>
        </row>
        <row r="118">
          <cell r="J118"/>
        </row>
        <row r="119">
          <cell r="J119"/>
        </row>
        <row r="120">
          <cell r="J120"/>
        </row>
        <row r="121">
          <cell r="J121"/>
        </row>
        <row r="122">
          <cell r="J122"/>
        </row>
        <row r="123">
          <cell r="J123"/>
        </row>
        <row r="124">
          <cell r="J124"/>
        </row>
        <row r="125">
          <cell r="J125"/>
        </row>
        <row r="126">
          <cell r="J126"/>
        </row>
        <row r="127">
          <cell r="J127"/>
        </row>
        <row r="128">
          <cell r="J128"/>
        </row>
        <row r="129">
          <cell r="J129"/>
        </row>
        <row r="130">
          <cell r="J130"/>
        </row>
        <row r="131">
          <cell r="J131"/>
        </row>
        <row r="132">
          <cell r="J132"/>
        </row>
        <row r="133">
          <cell r="J133"/>
        </row>
        <row r="134">
          <cell r="J134"/>
        </row>
        <row r="135">
          <cell r="J135"/>
        </row>
        <row r="136">
          <cell r="J136"/>
        </row>
        <row r="137">
          <cell r="J137"/>
        </row>
        <row r="138">
          <cell r="J138"/>
        </row>
        <row r="139">
          <cell r="J139"/>
        </row>
        <row r="140">
          <cell r="J140"/>
        </row>
        <row r="141">
          <cell r="J141"/>
        </row>
        <row r="142">
          <cell r="J142"/>
        </row>
        <row r="143">
          <cell r="J143"/>
        </row>
        <row r="144">
          <cell r="J144"/>
        </row>
        <row r="145">
          <cell r="J145"/>
        </row>
        <row r="146">
          <cell r="J146"/>
        </row>
        <row r="147">
          <cell r="J147"/>
        </row>
        <row r="148">
          <cell r="J148"/>
        </row>
        <row r="149">
          <cell r="J149"/>
        </row>
        <row r="150">
          <cell r="J150"/>
        </row>
        <row r="151">
          <cell r="J151"/>
        </row>
        <row r="152">
          <cell r="J152"/>
        </row>
        <row r="153">
          <cell r="J153"/>
        </row>
        <row r="154">
          <cell r="J154"/>
        </row>
        <row r="155">
          <cell r="J155"/>
        </row>
        <row r="156">
          <cell r="J156"/>
        </row>
        <row r="157">
          <cell r="J157"/>
        </row>
        <row r="158">
          <cell r="J158"/>
        </row>
        <row r="159">
          <cell r="J159"/>
        </row>
        <row r="160">
          <cell r="J160"/>
        </row>
        <row r="161">
          <cell r="J161"/>
        </row>
        <row r="162">
          <cell r="J162"/>
        </row>
        <row r="163">
          <cell r="J163"/>
        </row>
        <row r="164">
          <cell r="J164"/>
        </row>
        <row r="165">
          <cell r="J165"/>
        </row>
        <row r="166">
          <cell r="J166"/>
        </row>
        <row r="167">
          <cell r="J167"/>
        </row>
        <row r="168">
          <cell r="J168"/>
        </row>
        <row r="169">
          <cell r="J169"/>
        </row>
        <row r="170">
          <cell r="J170"/>
        </row>
        <row r="171">
          <cell r="J171"/>
        </row>
        <row r="172">
          <cell r="J172"/>
        </row>
        <row r="173">
          <cell r="J173"/>
        </row>
        <row r="174">
          <cell r="J174"/>
        </row>
        <row r="175">
          <cell r="J175"/>
        </row>
        <row r="176">
          <cell r="J176"/>
        </row>
        <row r="177">
          <cell r="J177"/>
        </row>
        <row r="178">
          <cell r="J178"/>
        </row>
        <row r="179">
          <cell r="J179"/>
        </row>
        <row r="180">
          <cell r="J180"/>
        </row>
        <row r="181">
          <cell r="J181"/>
        </row>
        <row r="182">
          <cell r="J182"/>
        </row>
        <row r="183">
          <cell r="J183"/>
        </row>
        <row r="184">
          <cell r="J184"/>
        </row>
        <row r="185">
          <cell r="J185"/>
        </row>
        <row r="186">
          <cell r="J186"/>
        </row>
        <row r="187">
          <cell r="J187"/>
        </row>
        <row r="188">
          <cell r="J188"/>
        </row>
        <row r="189">
          <cell r="J189"/>
        </row>
        <row r="190">
          <cell r="J190"/>
        </row>
        <row r="191">
          <cell r="J191"/>
        </row>
        <row r="192">
          <cell r="J192"/>
        </row>
        <row r="193">
          <cell r="J193"/>
        </row>
        <row r="194">
          <cell r="J194"/>
        </row>
        <row r="195">
          <cell r="J195"/>
        </row>
        <row r="196">
          <cell r="J196"/>
        </row>
        <row r="197">
          <cell r="J197"/>
        </row>
        <row r="198">
          <cell r="J198"/>
        </row>
        <row r="199">
          <cell r="J199"/>
        </row>
        <row r="200">
          <cell r="J200"/>
        </row>
        <row r="201">
          <cell r="J201"/>
        </row>
        <row r="202">
          <cell r="J202"/>
        </row>
        <row r="203">
          <cell r="J203"/>
        </row>
        <row r="204">
          <cell r="J204"/>
        </row>
        <row r="205">
          <cell r="J205"/>
        </row>
        <row r="206">
          <cell r="J206"/>
        </row>
        <row r="207">
          <cell r="J207"/>
        </row>
        <row r="208">
          <cell r="J208"/>
        </row>
        <row r="209">
          <cell r="J209"/>
        </row>
        <row r="210">
          <cell r="J210"/>
        </row>
        <row r="211">
          <cell r="J211"/>
        </row>
        <row r="212">
          <cell r="J212"/>
        </row>
        <row r="213">
          <cell r="J213"/>
        </row>
        <row r="214">
          <cell r="J214"/>
        </row>
        <row r="215">
          <cell r="J215"/>
        </row>
        <row r="216">
          <cell r="J216"/>
        </row>
        <row r="217">
          <cell r="J217"/>
        </row>
        <row r="218">
          <cell r="J218"/>
        </row>
        <row r="219">
          <cell r="J219"/>
        </row>
        <row r="220">
          <cell r="J220"/>
        </row>
        <row r="221">
          <cell r="J221"/>
        </row>
        <row r="222">
          <cell r="J222"/>
        </row>
        <row r="223">
          <cell r="J223"/>
        </row>
        <row r="224">
          <cell r="J224"/>
        </row>
        <row r="225">
          <cell r="J225"/>
        </row>
        <row r="226">
          <cell r="J226"/>
        </row>
        <row r="227">
          <cell r="J227"/>
        </row>
        <row r="228">
          <cell r="J228"/>
        </row>
        <row r="229">
          <cell r="J229"/>
        </row>
        <row r="230">
          <cell r="J230"/>
        </row>
        <row r="231">
          <cell r="J231"/>
        </row>
        <row r="232">
          <cell r="J232"/>
        </row>
        <row r="233">
          <cell r="J233"/>
        </row>
        <row r="234">
          <cell r="J234"/>
        </row>
        <row r="235">
          <cell r="J235"/>
        </row>
        <row r="236">
          <cell r="J236"/>
        </row>
        <row r="237">
          <cell r="J237"/>
        </row>
        <row r="238">
          <cell r="J238"/>
        </row>
        <row r="239">
          <cell r="J239"/>
        </row>
        <row r="240">
          <cell r="J240"/>
        </row>
        <row r="241">
          <cell r="J241"/>
        </row>
        <row r="242">
          <cell r="J242"/>
        </row>
        <row r="243">
          <cell r="J243"/>
        </row>
        <row r="244">
          <cell r="J244"/>
        </row>
        <row r="245">
          <cell r="J245"/>
        </row>
        <row r="246">
          <cell r="J246"/>
        </row>
        <row r="247">
          <cell r="J247"/>
        </row>
        <row r="248">
          <cell r="J248"/>
        </row>
        <row r="249">
          <cell r="J249"/>
        </row>
        <row r="250">
          <cell r="J250"/>
        </row>
        <row r="251">
          <cell r="J251"/>
        </row>
        <row r="252">
          <cell r="J252"/>
        </row>
        <row r="253">
          <cell r="J253"/>
        </row>
        <row r="254">
          <cell r="J254"/>
        </row>
        <row r="255">
          <cell r="J255"/>
        </row>
        <row r="256">
          <cell r="J256"/>
        </row>
        <row r="257">
          <cell r="J257"/>
        </row>
        <row r="258">
          <cell r="J258"/>
        </row>
        <row r="259">
          <cell r="J259"/>
        </row>
        <row r="260">
          <cell r="J260"/>
        </row>
        <row r="261">
          <cell r="J261"/>
        </row>
        <row r="262">
          <cell r="J262"/>
        </row>
        <row r="263">
          <cell r="J263"/>
        </row>
        <row r="264">
          <cell r="J264"/>
        </row>
        <row r="265">
          <cell r="J265"/>
        </row>
        <row r="266">
          <cell r="J266"/>
        </row>
        <row r="267">
          <cell r="J267"/>
        </row>
        <row r="268">
          <cell r="J268"/>
        </row>
        <row r="269">
          <cell r="J269"/>
        </row>
        <row r="270">
          <cell r="J270"/>
        </row>
        <row r="271">
          <cell r="J271"/>
        </row>
        <row r="272">
          <cell r="J272"/>
        </row>
        <row r="273">
          <cell r="J273"/>
        </row>
        <row r="274">
          <cell r="J274"/>
        </row>
        <row r="275">
          <cell r="J275"/>
        </row>
        <row r="276">
          <cell r="J276"/>
        </row>
        <row r="277">
          <cell r="J277"/>
        </row>
        <row r="278">
          <cell r="J278"/>
        </row>
        <row r="279">
          <cell r="J279"/>
        </row>
        <row r="280">
          <cell r="J280"/>
        </row>
        <row r="281">
          <cell r="J281"/>
        </row>
        <row r="282">
          <cell r="J282"/>
        </row>
        <row r="283">
          <cell r="J283"/>
        </row>
        <row r="284">
          <cell r="J284"/>
        </row>
        <row r="285">
          <cell r="J285"/>
        </row>
        <row r="286">
          <cell r="J286"/>
        </row>
        <row r="287">
          <cell r="J287"/>
        </row>
        <row r="288">
          <cell r="J288"/>
        </row>
        <row r="289">
          <cell r="J289"/>
        </row>
        <row r="290">
          <cell r="J290"/>
        </row>
        <row r="291">
          <cell r="J291"/>
        </row>
        <row r="292">
          <cell r="J292"/>
        </row>
        <row r="293">
          <cell r="J293"/>
        </row>
        <row r="294">
          <cell r="J294"/>
        </row>
        <row r="295">
          <cell r="J295"/>
        </row>
        <row r="296">
          <cell r="J296"/>
        </row>
        <row r="297">
          <cell r="J297"/>
        </row>
        <row r="298">
          <cell r="J298"/>
        </row>
        <row r="299">
          <cell r="J299"/>
        </row>
        <row r="300">
          <cell r="J300"/>
        </row>
        <row r="301">
          <cell r="J301"/>
        </row>
        <row r="302">
          <cell r="J302"/>
        </row>
        <row r="303">
          <cell r="J303"/>
        </row>
        <row r="304">
          <cell r="J304"/>
        </row>
        <row r="305">
          <cell r="J305"/>
        </row>
        <row r="306">
          <cell r="J306"/>
        </row>
        <row r="307">
          <cell r="J307"/>
        </row>
        <row r="308">
          <cell r="J308"/>
        </row>
        <row r="309">
          <cell r="J309"/>
        </row>
        <row r="310">
          <cell r="J310"/>
        </row>
        <row r="311">
          <cell r="J311"/>
        </row>
        <row r="312">
          <cell r="J312"/>
        </row>
        <row r="313">
          <cell r="J313"/>
        </row>
        <row r="314">
          <cell r="J314"/>
        </row>
        <row r="315">
          <cell r="J315"/>
        </row>
        <row r="316">
          <cell r="J316"/>
        </row>
        <row r="317">
          <cell r="J317"/>
        </row>
        <row r="318">
          <cell r="J318"/>
        </row>
        <row r="319">
          <cell r="J319"/>
        </row>
        <row r="320">
          <cell r="J320"/>
        </row>
        <row r="321">
          <cell r="J321"/>
        </row>
        <row r="322">
          <cell r="J322"/>
        </row>
        <row r="323">
          <cell r="J323"/>
        </row>
        <row r="324">
          <cell r="J324"/>
        </row>
        <row r="325">
          <cell r="J325"/>
        </row>
        <row r="326">
          <cell r="J326"/>
        </row>
        <row r="327">
          <cell r="J327"/>
        </row>
        <row r="328">
          <cell r="J328"/>
        </row>
        <row r="329">
          <cell r="J329"/>
        </row>
        <row r="330">
          <cell r="J330"/>
        </row>
        <row r="331">
          <cell r="J331"/>
        </row>
        <row r="332">
          <cell r="J332"/>
        </row>
        <row r="333">
          <cell r="J333"/>
        </row>
        <row r="334">
          <cell r="J334"/>
        </row>
        <row r="335">
          <cell r="J335"/>
        </row>
        <row r="336">
          <cell r="J336"/>
        </row>
        <row r="337">
          <cell r="J337"/>
        </row>
        <row r="338">
          <cell r="J338"/>
        </row>
        <row r="339">
          <cell r="J339"/>
        </row>
        <row r="340">
          <cell r="J340"/>
        </row>
        <row r="341">
          <cell r="J341"/>
        </row>
        <row r="342">
          <cell r="J342"/>
        </row>
        <row r="343">
          <cell r="J343"/>
        </row>
        <row r="344">
          <cell r="J344"/>
        </row>
        <row r="345">
          <cell r="J345"/>
        </row>
        <row r="346">
          <cell r="J346"/>
        </row>
        <row r="347">
          <cell r="J347"/>
        </row>
        <row r="348">
          <cell r="J348"/>
        </row>
        <row r="349">
          <cell r="J349"/>
        </row>
        <row r="350">
          <cell r="J350"/>
        </row>
        <row r="351">
          <cell r="J351"/>
        </row>
        <row r="352">
          <cell r="J352"/>
        </row>
        <row r="353">
          <cell r="J353"/>
        </row>
        <row r="354">
          <cell r="J354"/>
        </row>
        <row r="355">
          <cell r="J355"/>
        </row>
        <row r="356">
          <cell r="J356"/>
        </row>
        <row r="357">
          <cell r="J357"/>
        </row>
      </sheetData>
      <sheetData sheetId="3"/>
      <sheetData sheetId="4"/>
      <sheetData sheetId="5"/>
      <sheetData sheetId="6"/>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960887"/>
      <sheetName val="PROJETO"/>
      <sheetName val="Capa"/>
      <sheetName val="Sumário"/>
      <sheetName val="Capa Apres"/>
      <sheetName val="Apres"/>
      <sheetName val="Capa Mapa"/>
      <sheetName val="Mapa"/>
      <sheetName val="Capa Premissas"/>
      <sheetName val="Premissas"/>
      <sheetName val="Capa Caract. Seg."/>
      <sheetName val="Áreas gramadas"/>
      <sheetName val="OAE"/>
      <sheetName val="Drenagem"/>
      <sheetName val="Capa Memória de Calc"/>
      <sheetName val="Características"/>
      <sheetName val="Percentual"/>
      <sheetName val="M2"/>
      <sheetName val="Quantitativos"/>
      <sheetName val="CMB"/>
      <sheetName val="ESP"/>
      <sheetName val="Fresagem"/>
      <sheetName val="Capa Resumo"/>
      <sheetName val="Unifilar"/>
      <sheetName val="Orçamento Total"/>
      <sheetName val="Crono. Financ. (kmf) (2)"/>
      <sheetName val="Orçamento por Kmf"/>
      <sheetName val="Orçamento por solução"/>
      <sheetName val="Orçamento Kmf"/>
      <sheetName val="Orçam. Resumo"/>
      <sheetName val="Crono. Financ."/>
      <sheetName val="Canteiro"/>
      <sheetName val="Capa Documentação"/>
      <sheetName val="Capa Anexo I"/>
      <sheetName val="LVC"/>
      <sheetName val="Capa Anexo II"/>
      <sheetName val="Capa Anexo III"/>
      <sheetName val="Capa Anexo IV"/>
      <sheetName val="AVS"/>
      <sheetName val="Ctr."/>
      <sheetName val="Orçamento"/>
      <sheetName val="QuQuant"/>
      <sheetName val="DADOS"/>
      <sheetName val="Orçamentária"/>
      <sheetName val="Materiais Betuminosos"/>
      <sheetName val="OR960887.XLS"/>
      <sheetName val="BR-267_TR01"/>
      <sheetName val="BR-267_TR02"/>
      <sheetName val="BR-267_TR03"/>
      <sheetName val="BR-376"/>
      <sheetName val="BR-463"/>
      <sheetName val="BR-487"/>
      <sheetName val="DG"/>
      <sheetName val="Qd05 Preço"/>
      <sheetName val="Qd06"/>
      <sheetName val="LOTE 6"/>
      <sheetName val="Acumulado"/>
      <sheetName val="TLMB"/>
      <sheetName val="SERVIÇOS"/>
      <sheetName val="[OR960887.XLS][OR960887.XLS][OR"/>
      <sheetName val="Plan1"/>
      <sheetName val="Plan2"/>
      <sheetName val="Plan3"/>
      <sheetName val="[OR960887.XLS]//localhost/@/DFB"/>
      <sheetName val="[OR960887.XLS][OR960887.XLS]//l"/>
      <sheetName val="//localhost/@/DFBSA00535/dyna01"/>
      <sheetName val="comp1"/>
      <sheetName val="SIIG 2010-Jun"/>
      <sheetName val="Estimativa"/>
    </sheetNames>
    <definedNames>
      <definedName name="PassaExtenso"/>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 sheetId="48"/>
      <sheetData sheetId="49"/>
      <sheetData sheetId="50"/>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dos de entrada 1"/>
      <sheetName val="Dados de entrada 2"/>
      <sheetName val="Dados de entrada 3"/>
      <sheetName val="Dados de entrada 4"/>
      <sheetName val="Capa"/>
      <sheetName val="Página 1"/>
      <sheetName val="Página 2"/>
      <sheetName val="Página 3"/>
      <sheetName val="Página 4"/>
      <sheetName val="Página 5"/>
      <sheetName val="Página 6"/>
      <sheetName val="Página 7"/>
      <sheetName val="Página 8"/>
      <sheetName val="Página 9"/>
      <sheetName val="Página 10"/>
      <sheetName val="Página 11"/>
      <sheetName val="Página 12"/>
      <sheetName val="Página 13"/>
      <sheetName val="Dens. médias"/>
      <sheetName val="Dens. teórica"/>
      <sheetName val="Teor"/>
      <sheetName val="FX-B-REST"/>
      <sheetName val="CUSTO ZONA SU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3">
          <cell r="A3">
            <v>4</v>
          </cell>
          <cell r="B3">
            <v>8.0329999999999995</v>
          </cell>
          <cell r="C3">
            <v>53.398000000000003</v>
          </cell>
        </row>
        <row r="4">
          <cell r="A4">
            <v>4.5</v>
          </cell>
          <cell r="B4">
            <v>6.57</v>
          </cell>
          <cell r="C4">
            <v>61.369</v>
          </cell>
        </row>
        <row r="5">
          <cell r="A5">
            <v>5</v>
          </cell>
          <cell r="B5">
            <v>5.3609999999999998</v>
          </cell>
          <cell r="C5">
            <v>68.516000000000005</v>
          </cell>
        </row>
        <row r="6">
          <cell r="A6">
            <v>5.5</v>
          </cell>
          <cell r="B6">
            <v>4.9109999999999996</v>
          </cell>
          <cell r="C6">
            <v>72.241</v>
          </cell>
        </row>
        <row r="7">
          <cell r="A7">
            <v>6</v>
          </cell>
          <cell r="B7">
            <v>4.0279999999999996</v>
          </cell>
          <cell r="C7">
            <v>77.608999999999995</v>
          </cell>
        </row>
      </sheetData>
      <sheetData sheetId="21" refreshError="1"/>
      <sheetData sheetId="2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ESPELHO  "/>
    </sheetNames>
    <sheetDataSet>
      <sheetData sheetId="0"/>
      <sheetData sheetId="1"/>
      <sheetData sheetId="2"/>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viços"/>
      <sheetName val="RESUMO GERAL"/>
      <sheetName val="TERRAPLENAGEM"/>
      <sheetName val="Transporte"/>
      <sheetName val="DRENAGEM I"/>
      <sheetName val="DRENAGEM"/>
      <sheetName val="DRENAGEM II"/>
      <sheetName val="DRENAGEM (2)"/>
      <sheetName val="DRENAGEM (3)"/>
      <sheetName val="PAVIMENTAÇÃO"/>
      <sheetName val="PAVIMENTAÇÃO (2)"/>
      <sheetName val="PAVIMENTAÇÃO (3)"/>
      <sheetName val="SINALIZAÇÃO"/>
      <sheetName val="MEIO AMBIENTE"/>
      <sheetName val="Plan2"/>
    </sheetNames>
    <sheetDataSet>
      <sheetData sheetId="0">
        <row r="3">
          <cell r="B3" t="str">
            <v>Atividades Auxiliares ou Básica</v>
          </cell>
          <cell r="F3" t="str">
            <v>Und</v>
          </cell>
        </row>
        <row r="4">
          <cell r="A4" t="str">
            <v>1 A 00 001 00</v>
          </cell>
          <cell r="B4" t="str">
            <v>Transporte local c/ basc. 5m3 rodov. não pav.</v>
          </cell>
          <cell r="E4" t="str">
            <v>tkm</v>
          </cell>
          <cell r="F4" t="str">
            <v>excluído</v>
          </cell>
        </row>
        <row r="5">
          <cell r="A5" t="str">
            <v>1 A 00 001 05</v>
          </cell>
          <cell r="B5" t="str">
            <v>Transp. local c/ basc. 10m3 rodov. não pav (const)</v>
          </cell>
          <cell r="E5" t="str">
            <v>tkm</v>
          </cell>
          <cell r="F5">
            <v>0.35</v>
          </cell>
        </row>
        <row r="6">
          <cell r="A6" t="str">
            <v>1 A 00 001 06</v>
          </cell>
          <cell r="B6" t="str">
            <v>Transp. local c/ basc. 10m3 rodov. não pav (consv)</v>
          </cell>
          <cell r="E6" t="str">
            <v>tkm</v>
          </cell>
          <cell r="F6">
            <v>0.42</v>
          </cell>
        </row>
        <row r="7">
          <cell r="A7" t="str">
            <v>1 A 00 001 07</v>
          </cell>
          <cell r="B7" t="str">
            <v>Transp. local c/ basc. 10m3 rodov. não pav (restr)</v>
          </cell>
          <cell r="E7" t="str">
            <v>tkm</v>
          </cell>
          <cell r="F7">
            <v>0.41</v>
          </cell>
        </row>
        <row r="8">
          <cell r="A8" t="str">
            <v>1 A 00 001 08</v>
          </cell>
          <cell r="B8" t="str">
            <v>Transporte local c/ basc. p/ rocha rodov. não pav.</v>
          </cell>
          <cell r="E8" t="str">
            <v>tkm</v>
          </cell>
          <cell r="F8">
            <v>0.49</v>
          </cell>
        </row>
        <row r="9">
          <cell r="A9" t="str">
            <v>1 A 00 001 40</v>
          </cell>
          <cell r="B9" t="str">
            <v>Transp. local c/ carroceria 15 t rodov. não pav.</v>
          </cell>
          <cell r="E9" t="str">
            <v>tkm</v>
          </cell>
          <cell r="F9">
            <v>0.45</v>
          </cell>
        </row>
        <row r="10">
          <cell r="A10" t="str">
            <v>1 A 00 001 41</v>
          </cell>
          <cell r="B10" t="str">
            <v>Transporte local c/ carroceria 4t rodov. não pav.</v>
          </cell>
          <cell r="E10" t="str">
            <v>tkm</v>
          </cell>
          <cell r="F10">
            <v>0.57999999999999996</v>
          </cell>
        </row>
        <row r="11">
          <cell r="A11" t="str">
            <v>1 A 00 001 50</v>
          </cell>
          <cell r="B11" t="str">
            <v>Transporte local c/ betoneira rodov. não pav.</v>
          </cell>
          <cell r="E11" t="str">
            <v>tkm</v>
          </cell>
          <cell r="F11">
            <v>0.54</v>
          </cell>
        </row>
        <row r="12">
          <cell r="A12" t="str">
            <v>1 A 00 001 60</v>
          </cell>
          <cell r="B12" t="str">
            <v>Transp. local c/ carroc. c/ guind. rodov. não pav.</v>
          </cell>
          <cell r="E12" t="str">
            <v>tkm</v>
          </cell>
          <cell r="F12">
            <v>0.61</v>
          </cell>
        </row>
        <row r="13">
          <cell r="A13" t="str">
            <v>1 A 00 001 90</v>
          </cell>
          <cell r="B13" t="str">
            <v>Transporte comercial c/ carroc. rodov. não pav.</v>
          </cell>
          <cell r="E13" t="str">
            <v>tkm</v>
          </cell>
          <cell r="F13">
            <v>0.27</v>
          </cell>
        </row>
        <row r="14">
          <cell r="A14" t="str">
            <v>1 A 00 002 00</v>
          </cell>
          <cell r="B14" t="str">
            <v>Transporte local c/ basc. 5m3 rodov. pav.</v>
          </cell>
          <cell r="E14" t="str">
            <v>tkm</v>
          </cell>
          <cell r="F14">
            <v>0.32</v>
          </cell>
        </row>
        <row r="15">
          <cell r="A15" t="str">
            <v>1 A 00 002 03</v>
          </cell>
          <cell r="B15" t="str">
            <v>Transp. local material para remendos</v>
          </cell>
          <cell r="E15" t="str">
            <v>tkm</v>
          </cell>
          <cell r="F15">
            <v>0.66</v>
          </cell>
        </row>
        <row r="16">
          <cell r="A16" t="str">
            <v>1 A 00 002 05</v>
          </cell>
          <cell r="B16" t="str">
            <v>Transp. local c/ basc. 10m3 rodov. pav. (const)</v>
          </cell>
          <cell r="E16" t="str">
            <v>tkm</v>
          </cell>
          <cell r="F16">
            <v>0.27</v>
          </cell>
        </row>
        <row r="17">
          <cell r="A17" t="str">
            <v>1 A 00 002 06</v>
          </cell>
          <cell r="B17" t="str">
            <v>Transp. local c/ basc. 10m3 rodov. pav. (consv)</v>
          </cell>
          <cell r="E17" t="str">
            <v>tkm</v>
          </cell>
          <cell r="F17">
            <v>0.32</v>
          </cell>
        </row>
        <row r="18">
          <cell r="A18" t="str">
            <v>1 A 00 002 07</v>
          </cell>
          <cell r="B18" t="str">
            <v>Transp. local c/ basc. 10m3 rodov. pav. (restr)</v>
          </cell>
          <cell r="E18" t="str">
            <v>tkm</v>
          </cell>
          <cell r="F18">
            <v>0.31</v>
          </cell>
        </row>
        <row r="19">
          <cell r="A19" t="str">
            <v>1 A 00 002 08</v>
          </cell>
          <cell r="B19" t="str">
            <v>Transporte local c/ basc. p/ rocha rodov. pav.</v>
          </cell>
          <cell r="E19" t="str">
            <v>tkm</v>
          </cell>
          <cell r="F19">
            <v>0.37</v>
          </cell>
        </row>
        <row r="20">
          <cell r="A20" t="str">
            <v>1 A 00 002 40</v>
          </cell>
          <cell r="B20" t="str">
            <v>Transporte local c/ carroceria 15 t rodov. pav.</v>
          </cell>
          <cell r="E20" t="str">
            <v>tkm</v>
          </cell>
          <cell r="F20">
            <v>0.34</v>
          </cell>
        </row>
        <row r="21">
          <cell r="A21" t="str">
            <v>1 A 00 002 41</v>
          </cell>
          <cell r="B21" t="str">
            <v>Transporte local c/ carroceria 4t rodov. pav.</v>
          </cell>
          <cell r="E21" t="str">
            <v>tkm</v>
          </cell>
          <cell r="F21">
            <v>0.45</v>
          </cell>
        </row>
        <row r="22">
          <cell r="A22" t="str">
            <v>1 A 00 002 50</v>
          </cell>
          <cell r="B22" t="str">
            <v>Transporte local c/ betoneira rodov. pav.</v>
          </cell>
          <cell r="E22" t="str">
            <v>tkm</v>
          </cell>
          <cell r="F22">
            <v>0.4</v>
          </cell>
        </row>
        <row r="23">
          <cell r="A23" t="str">
            <v>1 A 00 002 60</v>
          </cell>
          <cell r="B23" t="str">
            <v>Transp. local c/ carroceria c/ guind. rodov. pav.</v>
          </cell>
          <cell r="E23" t="str">
            <v>tkm</v>
          </cell>
          <cell r="F23">
            <v>0.55000000000000004</v>
          </cell>
        </row>
        <row r="24">
          <cell r="A24" t="str">
            <v>1 A 00 002 90</v>
          </cell>
          <cell r="B24" t="str">
            <v>Transporte comercial c/ carroceria rodov. pav.</v>
          </cell>
          <cell r="E24" t="str">
            <v>tkm</v>
          </cell>
          <cell r="F24">
            <v>0.18</v>
          </cell>
        </row>
        <row r="25">
          <cell r="A25" t="str">
            <v>1 A 00 102 00</v>
          </cell>
          <cell r="B25" t="str">
            <v>Transporte local de material betuminoso</v>
          </cell>
          <cell r="E25" t="str">
            <v>tkm</v>
          </cell>
          <cell r="F25">
            <v>0.73</v>
          </cell>
        </row>
        <row r="26">
          <cell r="A26" t="str">
            <v>1 A 00 112 90</v>
          </cell>
          <cell r="B26" t="str">
            <v>Transporte comercial material betuminoso a quente</v>
          </cell>
          <cell r="E26" t="str">
            <v>tkm</v>
          </cell>
          <cell r="F26">
            <v>0</v>
          </cell>
        </row>
        <row r="27">
          <cell r="A27" t="str">
            <v>1 A 00 112 91</v>
          </cell>
          <cell r="B27" t="str">
            <v>Transporte comercial material betuminoso a frio</v>
          </cell>
          <cell r="E27" t="str">
            <v>tkm</v>
          </cell>
          <cell r="F27">
            <v>0</v>
          </cell>
        </row>
        <row r="28">
          <cell r="A28" t="str">
            <v>1 A 00 201 70</v>
          </cell>
          <cell r="B28" t="str">
            <v>Transp. local água c/ cam. tanque rodov. não pav.</v>
          </cell>
          <cell r="E28" t="str">
            <v>tkm</v>
          </cell>
          <cell r="F28">
            <v>0.5</v>
          </cell>
        </row>
        <row r="29">
          <cell r="A29" t="str">
            <v>1 A 00 202 70</v>
          </cell>
          <cell r="B29" t="str">
            <v>Transp. local de água c/ cam. tanque rodov. pav.</v>
          </cell>
          <cell r="E29" t="str">
            <v>tkm</v>
          </cell>
          <cell r="F29">
            <v>0.37</v>
          </cell>
        </row>
        <row r="30">
          <cell r="A30" t="str">
            <v>1 A 00 301 00</v>
          </cell>
          <cell r="B30" t="str">
            <v>Fornecimento de Aço CA-25</v>
          </cell>
          <cell r="E30" t="str">
            <v>kg</v>
          </cell>
          <cell r="F30">
            <v>2.12</v>
          </cell>
        </row>
        <row r="31">
          <cell r="A31" t="str">
            <v>1 A 00 302 00</v>
          </cell>
          <cell r="B31" t="str">
            <v>Fornecimento de Aço CA-50</v>
          </cell>
          <cell r="E31" t="str">
            <v>kg</v>
          </cell>
          <cell r="F31">
            <v>2.09</v>
          </cell>
        </row>
        <row r="32">
          <cell r="A32" t="str">
            <v>1 A 00 303 00</v>
          </cell>
          <cell r="B32" t="str">
            <v>Fornecimento de Aço CA-60</v>
          </cell>
          <cell r="E32" t="str">
            <v>kg</v>
          </cell>
          <cell r="F32">
            <v>2.2599999999999998</v>
          </cell>
        </row>
        <row r="33">
          <cell r="A33" t="str">
            <v>1 A 00 717 00</v>
          </cell>
          <cell r="B33" t="str">
            <v>Brita Comercial</v>
          </cell>
          <cell r="E33" t="str">
            <v>m3</v>
          </cell>
          <cell r="F33">
            <v>20</v>
          </cell>
        </row>
        <row r="34">
          <cell r="A34" t="str">
            <v>1 A 00 961 00</v>
          </cell>
          <cell r="B34" t="str">
            <v>Peças de Desgaste do Britador 30m3/h</v>
          </cell>
          <cell r="E34" t="str">
            <v>cjh</v>
          </cell>
          <cell r="F34">
            <v>23.36</v>
          </cell>
        </row>
        <row r="35">
          <cell r="A35" t="str">
            <v>1 A 00 962 00</v>
          </cell>
          <cell r="B35" t="str">
            <v>Peças de Desgaste do Britador 9 a 20m3/h</v>
          </cell>
          <cell r="E35" t="str">
            <v>cjh</v>
          </cell>
          <cell r="F35">
            <v>13.31</v>
          </cell>
        </row>
        <row r="36">
          <cell r="A36" t="str">
            <v>1 A 00 963 00</v>
          </cell>
          <cell r="B36" t="str">
            <v>Peças de Desgaste do Britador 80m3/h</v>
          </cell>
          <cell r="E36" t="str">
            <v>cjh</v>
          </cell>
          <cell r="F36">
            <v>61.37</v>
          </cell>
        </row>
        <row r="37">
          <cell r="A37" t="str">
            <v>1 A 00 964 00</v>
          </cell>
          <cell r="B37" t="str">
            <v>Peças de desgaste britador prod. de rachão</v>
          </cell>
          <cell r="E37" t="str">
            <v>cjh</v>
          </cell>
          <cell r="F37">
            <v>18.07</v>
          </cell>
        </row>
        <row r="38">
          <cell r="A38" t="str">
            <v>1 A 01 100 01</v>
          </cell>
          <cell r="B38" t="str">
            <v>Limpeza camada vegetal em jazida (const e restr.)</v>
          </cell>
          <cell r="E38" t="str">
            <v>m2</v>
          </cell>
          <cell r="F38">
            <v>0.23</v>
          </cell>
        </row>
        <row r="39">
          <cell r="A39" t="str">
            <v>1 A 01 100 02</v>
          </cell>
          <cell r="B39" t="str">
            <v>Limpeza de camada vegetal em jazida (consv)</v>
          </cell>
          <cell r="E39" t="str">
            <v>m2</v>
          </cell>
          <cell r="F39">
            <v>0.48</v>
          </cell>
        </row>
        <row r="40">
          <cell r="A40" t="str">
            <v>1 A 01 105 01</v>
          </cell>
          <cell r="B40" t="str">
            <v>Expurgo de jazida (const e restr)</v>
          </cell>
          <cell r="E40" t="str">
            <v>m3</v>
          </cell>
          <cell r="F40">
            <v>1.22</v>
          </cell>
        </row>
        <row r="41">
          <cell r="A41" t="str">
            <v>1 A 01 105 02</v>
          </cell>
          <cell r="B41" t="str">
            <v>Expurgo de jazida (consv)</v>
          </cell>
          <cell r="E41" t="str">
            <v>m3</v>
          </cell>
          <cell r="F41">
            <v>2.62</v>
          </cell>
        </row>
        <row r="42">
          <cell r="A42" t="str">
            <v>1 A 01 111 00</v>
          </cell>
          <cell r="B42" t="str">
            <v>Material de base (consv)</v>
          </cell>
          <cell r="E42" t="str">
            <v>m3</v>
          </cell>
          <cell r="F42">
            <v>0</v>
          </cell>
        </row>
        <row r="43">
          <cell r="A43" t="str">
            <v>1 A 01 111 01</v>
          </cell>
          <cell r="B43" t="str">
            <v>Esc. e carga material de jazida (consv)</v>
          </cell>
          <cell r="E43" t="str">
            <v>m3</v>
          </cell>
          <cell r="F43">
            <v>5.13</v>
          </cell>
        </row>
        <row r="44">
          <cell r="A44" t="str">
            <v>1 A 01 120 01</v>
          </cell>
          <cell r="B44" t="str">
            <v>Escav. e carga de mater. de jazida(const e restr)</v>
          </cell>
          <cell r="E44" t="str">
            <v>m3</v>
          </cell>
          <cell r="F44">
            <v>3.7</v>
          </cell>
        </row>
        <row r="45">
          <cell r="A45" t="str">
            <v>1 A 01 150 01</v>
          </cell>
          <cell r="B45" t="str">
            <v>Rocha p/ britagem c/ perfur. sobre esteira</v>
          </cell>
          <cell r="E45" t="str">
            <v>m3</v>
          </cell>
          <cell r="F45">
            <v>17.23</v>
          </cell>
        </row>
        <row r="46">
          <cell r="A46" t="str">
            <v>1 A 01 150 02</v>
          </cell>
          <cell r="B46" t="str">
            <v>Rocha p/ britagem com perfuratriz manual</v>
          </cell>
          <cell r="E46" t="str">
            <v>m3</v>
          </cell>
          <cell r="F46">
            <v>19.3</v>
          </cell>
        </row>
        <row r="47">
          <cell r="A47" t="str">
            <v>1 A 01 155 01</v>
          </cell>
          <cell r="B47" t="str">
            <v>Rachão e pedra-de-mão produzidos-(const e rest)</v>
          </cell>
          <cell r="E47" t="str">
            <v>m3</v>
          </cell>
          <cell r="F47">
            <v>13.77</v>
          </cell>
        </row>
        <row r="48">
          <cell r="A48" t="str">
            <v>1 A 01 170 01</v>
          </cell>
          <cell r="B48" t="str">
            <v>Areia extraída com equipamento tipo "drag-line"</v>
          </cell>
          <cell r="E48" t="str">
            <v>m3</v>
          </cell>
          <cell r="F48">
            <v>4.51</v>
          </cell>
        </row>
        <row r="49">
          <cell r="A49" t="str">
            <v>1 A 01 170 02</v>
          </cell>
          <cell r="B49" t="str">
            <v>Areia extraída com trator e carregadeira</v>
          </cell>
          <cell r="E49" t="str">
            <v>m3</v>
          </cell>
          <cell r="F49">
            <v>3.72</v>
          </cell>
        </row>
        <row r="50">
          <cell r="A50" t="str">
            <v>1 A 01 170 03</v>
          </cell>
          <cell r="B50" t="str">
            <v>Areia extraída com draga de sucção (tipo bomba)</v>
          </cell>
          <cell r="E50" t="str">
            <v>m3</v>
          </cell>
          <cell r="F50">
            <v>10.49</v>
          </cell>
        </row>
        <row r="51">
          <cell r="A51" t="str">
            <v>1 A 01 200 01</v>
          </cell>
          <cell r="B51" t="str">
            <v>Brita produzida em central de britagem de 80 m3/h</v>
          </cell>
          <cell r="E51" t="str">
            <v>m3</v>
          </cell>
          <cell r="F51">
            <v>16.3</v>
          </cell>
        </row>
        <row r="52">
          <cell r="A52" t="str">
            <v>1 A 01 200 02</v>
          </cell>
          <cell r="B52" t="str">
            <v>Brita produzida em central de britagem de 30 m3/h</v>
          </cell>
          <cell r="E52" t="str">
            <v>m3</v>
          </cell>
          <cell r="F52">
            <v>21.32</v>
          </cell>
        </row>
        <row r="53">
          <cell r="A53" t="str">
            <v>1 A 01 200 04</v>
          </cell>
          <cell r="B53" t="str">
            <v>Pedra de mão produzida manualmente (consv)</v>
          </cell>
          <cell r="E53" t="str">
            <v>m3</v>
          </cell>
          <cell r="F53">
            <v>24.22</v>
          </cell>
        </row>
        <row r="54">
          <cell r="A54" t="str">
            <v>1 A 01 390 02</v>
          </cell>
          <cell r="B54" t="str">
            <v>Usinagem de CBUQ (capa de rolamento)</v>
          </cell>
          <cell r="E54" t="str">
            <v>t</v>
          </cell>
          <cell r="F54">
            <v>21.02</v>
          </cell>
        </row>
        <row r="55">
          <cell r="A55" t="str">
            <v>1 A 01 390 03</v>
          </cell>
          <cell r="B55" t="str">
            <v>Usinagem de CBUQ (binder)</v>
          </cell>
          <cell r="E55" t="str">
            <v>t</v>
          </cell>
          <cell r="F55">
            <v>20.61</v>
          </cell>
        </row>
        <row r="56">
          <cell r="A56" t="str">
            <v>1 A 01 391 02</v>
          </cell>
          <cell r="B56" t="str">
            <v>Usinagem de areia-asfalto</v>
          </cell>
          <cell r="E56" t="str">
            <v>t</v>
          </cell>
          <cell r="F56">
            <v>23.73</v>
          </cell>
        </row>
        <row r="57">
          <cell r="A57" t="str">
            <v>1 A 01 395 01</v>
          </cell>
          <cell r="B57" t="str">
            <v>Usinagem de brita graduada</v>
          </cell>
          <cell r="E57" t="str">
            <v>m3</v>
          </cell>
          <cell r="F57">
            <v>28.11</v>
          </cell>
        </row>
        <row r="58">
          <cell r="A58" t="str">
            <v>1 A 01 395 02</v>
          </cell>
          <cell r="B58" t="str">
            <v>Usinagem de solo-brita</v>
          </cell>
          <cell r="E58" t="str">
            <v>m3</v>
          </cell>
          <cell r="F58">
            <v>15.54</v>
          </cell>
        </row>
        <row r="59">
          <cell r="A59" t="str">
            <v>1 A 01 396 01</v>
          </cell>
          <cell r="B59" t="str">
            <v>Usinagem de solo-cimento</v>
          </cell>
          <cell r="E59" t="str">
            <v>m3</v>
          </cell>
          <cell r="F59">
            <v>74.66</v>
          </cell>
        </row>
        <row r="60">
          <cell r="A60" t="str">
            <v>1 A 01 396 02</v>
          </cell>
          <cell r="B60" t="str">
            <v>Usinagem de solo melhorado com cimento.</v>
          </cell>
          <cell r="E60" t="str">
            <v>m3</v>
          </cell>
          <cell r="F60">
            <v>40.020000000000003</v>
          </cell>
        </row>
        <row r="61">
          <cell r="A61" t="str">
            <v>1 A 01 397 02</v>
          </cell>
          <cell r="B61" t="str">
            <v>Usinagem de P.M.F.</v>
          </cell>
          <cell r="E61" t="str">
            <v>m3</v>
          </cell>
          <cell r="F61">
            <v>27.83</v>
          </cell>
        </row>
        <row r="62">
          <cell r="A62" t="str">
            <v>1 A 01 398 02</v>
          </cell>
          <cell r="B62" t="str">
            <v>Usinagem de CBUQ p/ reciclagem em usina fixa.</v>
          </cell>
          <cell r="E62" t="str">
            <v>t</v>
          </cell>
          <cell r="F62">
            <v>17.48</v>
          </cell>
        </row>
        <row r="63">
          <cell r="A63" t="str">
            <v>1 A 01 401 01</v>
          </cell>
          <cell r="B63" t="str">
            <v>Fôrma comum de madeira</v>
          </cell>
          <cell r="E63" t="str">
            <v>m2</v>
          </cell>
          <cell r="F63">
            <v>23.01</v>
          </cell>
        </row>
        <row r="64">
          <cell r="A64" t="str">
            <v>1 A 01 402 01</v>
          </cell>
          <cell r="B64" t="str">
            <v>Fôrma de placa compensada resinada</v>
          </cell>
          <cell r="E64" t="str">
            <v>m2</v>
          </cell>
          <cell r="F64">
            <v>18.27</v>
          </cell>
        </row>
        <row r="65">
          <cell r="A65" t="str">
            <v>1 A 01 403 01</v>
          </cell>
          <cell r="B65" t="str">
            <v>Fôrma de placa compensada plastificada</v>
          </cell>
          <cell r="E65" t="str">
            <v>m2</v>
          </cell>
          <cell r="F65">
            <v>20.22</v>
          </cell>
        </row>
        <row r="66">
          <cell r="A66" t="str">
            <v>1 A 01 404 01</v>
          </cell>
          <cell r="B66" t="str">
            <v>Fôrma para tubulão</v>
          </cell>
          <cell r="E66" t="str">
            <v>m2</v>
          </cell>
          <cell r="F66">
            <v>12.33</v>
          </cell>
        </row>
        <row r="67">
          <cell r="A67" t="str">
            <v>1 A 01 407 01</v>
          </cell>
          <cell r="B67" t="str">
            <v>Confecção e lançam. de concreto magro em betoneira</v>
          </cell>
          <cell r="E67" t="str">
            <v>m3</v>
          </cell>
          <cell r="F67">
            <v>134.68</v>
          </cell>
        </row>
        <row r="68">
          <cell r="A68" t="str">
            <v>1 A 01 408 01</v>
          </cell>
          <cell r="B68" t="str">
            <v>Concreto fck=8MPa contr raz uso geral conf e lanç</v>
          </cell>
          <cell r="E68" t="str">
            <v>m3</v>
          </cell>
          <cell r="F68">
            <v>160.74</v>
          </cell>
        </row>
        <row r="69">
          <cell r="A69" t="str">
            <v>1 A 01 410 01</v>
          </cell>
          <cell r="B69" t="str">
            <v>Concreto fck=10MPa contr raz uso geral conf e lanç</v>
          </cell>
          <cell r="E69" t="str">
            <v>m3</v>
          </cell>
          <cell r="F69">
            <v>169.68</v>
          </cell>
        </row>
        <row r="70">
          <cell r="A70" t="str">
            <v>1 A 01 412 01</v>
          </cell>
          <cell r="B70" t="str">
            <v>Concreto fck=12MPa contr raz uso geral conf e lanç</v>
          </cell>
          <cell r="E70" t="str">
            <v>m3</v>
          </cell>
          <cell r="F70">
            <v>179.02</v>
          </cell>
        </row>
        <row r="71">
          <cell r="A71" t="str">
            <v>1 A 01 415 01</v>
          </cell>
          <cell r="B71" t="str">
            <v>Concr estr fck=15MPa contr raz uso ger conf e lanç</v>
          </cell>
          <cell r="E71" t="str">
            <v>m3</v>
          </cell>
          <cell r="F71">
            <v>189.13</v>
          </cell>
        </row>
        <row r="72">
          <cell r="A72" t="str">
            <v>1 A 01 418 01</v>
          </cell>
          <cell r="B72" t="str">
            <v>Concr estr fck=18MPa contr raz uso ger conf e lanç</v>
          </cell>
          <cell r="E72" t="str">
            <v>m3</v>
          </cell>
          <cell r="F72">
            <v>198.85</v>
          </cell>
        </row>
        <row r="73">
          <cell r="A73" t="str">
            <v>1 A 01 422 01</v>
          </cell>
          <cell r="B73" t="str">
            <v>Concr estr fck=22MPa contr raz uso ger conf e lanç</v>
          </cell>
          <cell r="E73" t="str">
            <v>m3</v>
          </cell>
          <cell r="F73">
            <v>216.35</v>
          </cell>
        </row>
        <row r="74">
          <cell r="A74" t="str">
            <v>1 A 01 423 00</v>
          </cell>
          <cell r="B74" t="str">
            <v>Concreto fck=18MPa para pré-moldados (tubos)</v>
          </cell>
          <cell r="E74" t="str">
            <v>m3</v>
          </cell>
          <cell r="F74">
            <v>192.05</v>
          </cell>
        </row>
        <row r="75">
          <cell r="A75" t="str">
            <v>1 A 01 424 00</v>
          </cell>
          <cell r="B75" t="str">
            <v>Concreto poroso para pré-moldados (tubos)</v>
          </cell>
          <cell r="E75" t="str">
            <v>m3</v>
          </cell>
          <cell r="F75">
            <v>195.59</v>
          </cell>
        </row>
        <row r="76">
          <cell r="A76" t="str">
            <v>1 A 01 450 01</v>
          </cell>
          <cell r="B76" t="str">
            <v>Escoramento de bueiros celulares</v>
          </cell>
          <cell r="E76" t="str">
            <v>m3</v>
          </cell>
          <cell r="F76">
            <v>22.81</v>
          </cell>
        </row>
        <row r="77">
          <cell r="A77" t="str">
            <v>1 A 01 512 10</v>
          </cell>
          <cell r="B77" t="str">
            <v>Concreto ciclópico fck=12 MPa</v>
          </cell>
          <cell r="E77" t="str">
            <v>m3</v>
          </cell>
          <cell r="F77">
            <v>135.63</v>
          </cell>
        </row>
        <row r="78">
          <cell r="A78" t="str">
            <v>1 A 01 515 10</v>
          </cell>
          <cell r="B78" t="str">
            <v>Concreto ciclópico fck=15 MPa</v>
          </cell>
          <cell r="E78" t="str">
            <v>m3</v>
          </cell>
          <cell r="F78">
            <v>142.71</v>
          </cell>
        </row>
        <row r="79">
          <cell r="A79" t="str">
            <v>1 A 01 580 01</v>
          </cell>
          <cell r="B79" t="str">
            <v>Fornecimento, preparo e colocação formas aço CA 60</v>
          </cell>
          <cell r="E79" t="str">
            <v>kg</v>
          </cell>
          <cell r="F79">
            <v>3.8</v>
          </cell>
        </row>
        <row r="80">
          <cell r="A80" t="str">
            <v>1 A 01 580 02</v>
          </cell>
          <cell r="B80" t="str">
            <v>Fornecimento, preparo e colocação formas aço CA 50</v>
          </cell>
          <cell r="E80" t="str">
            <v>kg</v>
          </cell>
          <cell r="F80">
            <v>3.62</v>
          </cell>
        </row>
        <row r="81">
          <cell r="A81" t="str">
            <v>1 A 01 580 03</v>
          </cell>
          <cell r="B81" t="str">
            <v>Fornecimento, preparo e colocação formas aço CA 25</v>
          </cell>
          <cell r="E81" t="str">
            <v>kg</v>
          </cell>
          <cell r="F81">
            <v>3.65</v>
          </cell>
        </row>
        <row r="82">
          <cell r="A82" t="str">
            <v>1 A 01 603 01</v>
          </cell>
          <cell r="B82" t="str">
            <v>Argamassa cimento-areia 1:3</v>
          </cell>
          <cell r="E82" t="str">
            <v>m3</v>
          </cell>
          <cell r="F82">
            <v>217.24</v>
          </cell>
        </row>
        <row r="83">
          <cell r="A83" t="str">
            <v>1 A 01 604 01</v>
          </cell>
          <cell r="B83" t="str">
            <v>Argamassa cimento-areia 1:4</v>
          </cell>
          <cell r="E83" t="str">
            <v>m3</v>
          </cell>
          <cell r="F83">
            <v>178.49</v>
          </cell>
        </row>
        <row r="84">
          <cell r="A84" t="str">
            <v>1 A 01 606 01</v>
          </cell>
          <cell r="B84" t="str">
            <v>Argamassa cimento-areia 1:6</v>
          </cell>
          <cell r="E84" t="str">
            <v>m3</v>
          </cell>
          <cell r="F84">
            <v>149.31</v>
          </cell>
        </row>
        <row r="85">
          <cell r="A85" t="str">
            <v>1 A 01 620 01</v>
          </cell>
          <cell r="B85" t="str">
            <v>Argamassa cimento-solo 1:10</v>
          </cell>
          <cell r="E85" t="str">
            <v>m3</v>
          </cell>
          <cell r="F85">
            <v>92.93</v>
          </cell>
        </row>
        <row r="86">
          <cell r="A86" t="str">
            <v>1 A 01 653 00</v>
          </cell>
          <cell r="B86" t="str">
            <v>Usinagem para sub-base de concreto rolado</v>
          </cell>
          <cell r="E86" t="str">
            <v>m3</v>
          </cell>
          <cell r="F86">
            <v>78.349999999999994</v>
          </cell>
        </row>
        <row r="87">
          <cell r="A87" t="str">
            <v>1 A 01 654 00</v>
          </cell>
          <cell r="B87" t="str">
            <v>Usinagem p/ sub-base de concr. de cimento portland</v>
          </cell>
          <cell r="E87" t="str">
            <v>m3</v>
          </cell>
          <cell r="F87">
            <v>80.790000000000006</v>
          </cell>
        </row>
        <row r="88">
          <cell r="A88" t="str">
            <v>1 A 01 656 00</v>
          </cell>
          <cell r="B88" t="str">
            <v>Usinagem p/ conc. de cim. portland c/ forma desliz</v>
          </cell>
          <cell r="E88" t="str">
            <v>m3</v>
          </cell>
          <cell r="F88">
            <v>198.02</v>
          </cell>
        </row>
        <row r="89">
          <cell r="A89" t="str">
            <v>1 A 01 657 00</v>
          </cell>
          <cell r="B89" t="str">
            <v>Usinagem p/ conc.cim. portland c/ equip. peq. por.</v>
          </cell>
          <cell r="E89" t="str">
            <v>m3</v>
          </cell>
          <cell r="F89">
            <v>204.65</v>
          </cell>
        </row>
        <row r="90">
          <cell r="A90" t="str">
            <v>1 A 01 700 00</v>
          </cell>
          <cell r="B90" t="str">
            <v>Fabricação de peças pré mold. de conc. p/ pavim.</v>
          </cell>
          <cell r="E90" t="str">
            <v>m3</v>
          </cell>
          <cell r="F90">
            <v>287.92</v>
          </cell>
        </row>
        <row r="91">
          <cell r="A91" t="str">
            <v>1 A 01 720 00</v>
          </cell>
          <cell r="B91" t="str">
            <v>Concreto fck=18MPa p/ pré-moldados (guarda-corpo)</v>
          </cell>
          <cell r="E91" t="str">
            <v>m3</v>
          </cell>
          <cell r="F91">
            <v>193.95</v>
          </cell>
        </row>
        <row r="92">
          <cell r="A92" t="str">
            <v>1 A 01 720 01</v>
          </cell>
          <cell r="B92" t="str">
            <v>Guarda-corpo tipo GM, moldado no local</v>
          </cell>
          <cell r="E92" t="str">
            <v>m</v>
          </cell>
          <cell r="F92">
            <v>135.57</v>
          </cell>
        </row>
        <row r="93">
          <cell r="A93" t="str">
            <v>1 A 01 720 02</v>
          </cell>
          <cell r="B93" t="str">
            <v>Fabricação de Guarda-corpo</v>
          </cell>
          <cell r="E93" t="str">
            <v>m</v>
          </cell>
          <cell r="F93">
            <v>24.2</v>
          </cell>
        </row>
        <row r="94">
          <cell r="A94" t="str">
            <v>1 A 01 725 01</v>
          </cell>
          <cell r="B94" t="str">
            <v>Fabricação de balizador de concreto</v>
          </cell>
          <cell r="E94" t="str">
            <v>un</v>
          </cell>
          <cell r="F94">
            <v>7.61</v>
          </cell>
        </row>
        <row r="95">
          <cell r="A95" t="str">
            <v>1 A 01 730 00</v>
          </cell>
          <cell r="B95" t="str">
            <v>Concreto fck=18MPa p/ pré moldados (mourões)</v>
          </cell>
          <cell r="E95" t="str">
            <v>m3</v>
          </cell>
          <cell r="F95">
            <v>222.81</v>
          </cell>
        </row>
        <row r="96">
          <cell r="A96" t="str">
            <v>1 A 01 730 01</v>
          </cell>
          <cell r="B96" t="str">
            <v>Fabr. mourão de concr. esticador seção quad. 15cm</v>
          </cell>
          <cell r="E96" t="str">
            <v>un</v>
          </cell>
          <cell r="F96">
            <v>23.5</v>
          </cell>
        </row>
        <row r="97">
          <cell r="A97" t="str">
            <v>1 A 01 730 02</v>
          </cell>
          <cell r="B97" t="str">
            <v>Fabr. mourão de concr esticador seção triang. 15cm</v>
          </cell>
          <cell r="E97" t="str">
            <v>un</v>
          </cell>
          <cell r="F97">
            <v>14.8</v>
          </cell>
        </row>
        <row r="98">
          <cell r="A98" t="str">
            <v>1 A 01 735 01</v>
          </cell>
          <cell r="B98" t="str">
            <v>Fabr. mourão de concreto suporte seção quad. 11cm</v>
          </cell>
          <cell r="E98" t="str">
            <v>un</v>
          </cell>
          <cell r="F98">
            <v>16.170000000000002</v>
          </cell>
        </row>
        <row r="99">
          <cell r="A99" t="str">
            <v>1 A 01 735 02</v>
          </cell>
          <cell r="B99" t="str">
            <v>Fabr. mourão de concr. suporte seção triang. 11cm</v>
          </cell>
          <cell r="E99" t="str">
            <v>un</v>
          </cell>
          <cell r="F99">
            <v>10.56</v>
          </cell>
        </row>
        <row r="100">
          <cell r="A100" t="str">
            <v>1 A 01 739 01</v>
          </cell>
          <cell r="B100" t="str">
            <v>Confecção de tubos de concreto D=0,20m</v>
          </cell>
          <cell r="E100" t="str">
            <v>m</v>
          </cell>
          <cell r="F100">
            <v>9.2100000000000009</v>
          </cell>
        </row>
        <row r="101">
          <cell r="A101" t="str">
            <v>1 A 01 740 01</v>
          </cell>
          <cell r="B101" t="str">
            <v>Confecção de tubos de concreto perfurado D=0,20m</v>
          </cell>
          <cell r="E101" t="str">
            <v>m</v>
          </cell>
          <cell r="F101">
            <v>9.43</v>
          </cell>
        </row>
        <row r="102">
          <cell r="A102" t="str">
            <v>1 A 01 741 01</v>
          </cell>
          <cell r="B102" t="str">
            <v>Confecção de tubos de concreto poroso D=0,20m</v>
          </cell>
          <cell r="E102" t="str">
            <v>m</v>
          </cell>
          <cell r="F102">
            <v>9.31</v>
          </cell>
        </row>
        <row r="103">
          <cell r="A103" t="str">
            <v>1 A 01 745 01</v>
          </cell>
          <cell r="B103" t="str">
            <v>Confecção de tubos de concreto D=0,30m</v>
          </cell>
          <cell r="E103" t="str">
            <v>m</v>
          </cell>
          <cell r="F103">
            <v>15.16</v>
          </cell>
        </row>
        <row r="104">
          <cell r="A104" t="str">
            <v>1 A 01 746 01</v>
          </cell>
          <cell r="B104" t="str">
            <v>Confecção de tubos de concreto perfurado D=0,30m</v>
          </cell>
          <cell r="E104" t="str">
            <v>m</v>
          </cell>
          <cell r="F104">
            <v>15.38</v>
          </cell>
        </row>
        <row r="105">
          <cell r="A105" t="str">
            <v>1 A 01 747 01</v>
          </cell>
          <cell r="B105" t="str">
            <v>Confecção de tubos de concreto poroso D=0,30m</v>
          </cell>
          <cell r="E105" t="str">
            <v>m</v>
          </cell>
          <cell r="F105">
            <v>15.36</v>
          </cell>
        </row>
        <row r="106">
          <cell r="A106" t="str">
            <v>1 A 01 751 01</v>
          </cell>
          <cell r="B106" t="str">
            <v>Confecção de tubos de concreto D=0,40m</v>
          </cell>
          <cell r="E106" t="str">
            <v>m</v>
          </cell>
          <cell r="F106">
            <v>22.53</v>
          </cell>
        </row>
        <row r="107">
          <cell r="A107" t="str">
            <v>1 A 01 752 01</v>
          </cell>
          <cell r="B107" t="str">
            <v>Confecção de tubos de concreto perfurado D=0,40m</v>
          </cell>
          <cell r="E107" t="str">
            <v>m</v>
          </cell>
          <cell r="F107">
            <v>22.75</v>
          </cell>
        </row>
        <row r="108">
          <cell r="A108" t="str">
            <v>1 A 01 753 01</v>
          </cell>
          <cell r="B108" t="str">
            <v>Confecção de tubos de concreto poroso D=0,40m</v>
          </cell>
          <cell r="E108" t="str">
            <v>m</v>
          </cell>
          <cell r="F108">
            <v>22.84</v>
          </cell>
        </row>
        <row r="109">
          <cell r="A109" t="str">
            <v>1 A 01 755 01</v>
          </cell>
          <cell r="B109" t="str">
            <v>Confecção de tubos de concreto armado D=0,60m CA-4</v>
          </cell>
          <cell r="E109" t="str">
            <v>m</v>
          </cell>
          <cell r="F109">
            <v>90.58</v>
          </cell>
        </row>
        <row r="110">
          <cell r="A110" t="str">
            <v>1 A 01 760 01</v>
          </cell>
          <cell r="B110" t="str">
            <v>Confecção de tubos de concreto armado D=0,80m CA-4</v>
          </cell>
          <cell r="E110" t="str">
            <v>m</v>
          </cell>
          <cell r="F110">
            <v>138.6</v>
          </cell>
        </row>
        <row r="111">
          <cell r="A111" t="str">
            <v>1 A 01 765 01</v>
          </cell>
          <cell r="B111" t="str">
            <v>Confecção de tubos de concreto armado D=1,00m CA-4</v>
          </cell>
          <cell r="E111" t="str">
            <v>m</v>
          </cell>
          <cell r="F111">
            <v>209.05</v>
          </cell>
        </row>
        <row r="112">
          <cell r="A112" t="str">
            <v>1 A 01 770 01</v>
          </cell>
          <cell r="B112" t="str">
            <v>Confecção de tubos de concreto armado D=1,20m CA-4</v>
          </cell>
          <cell r="E112" t="str">
            <v>m</v>
          </cell>
          <cell r="F112">
            <v>290.89</v>
          </cell>
        </row>
        <row r="113">
          <cell r="A113" t="str">
            <v>1 A 01 775 01</v>
          </cell>
          <cell r="B113" t="str">
            <v>Confecção de tubos de concreto armado D=1,50m CA-4</v>
          </cell>
          <cell r="E113" t="str">
            <v>m</v>
          </cell>
          <cell r="F113">
            <v>452.94</v>
          </cell>
        </row>
        <row r="114">
          <cell r="A114" t="str">
            <v>1 A 01 780 01</v>
          </cell>
          <cell r="B114" t="str">
            <v>Obtenção de grama para replantio</v>
          </cell>
          <cell r="E114" t="str">
            <v>m2</v>
          </cell>
          <cell r="F114">
            <v>0.67</v>
          </cell>
        </row>
        <row r="115">
          <cell r="A115" t="str">
            <v>1 A 01 790 01</v>
          </cell>
          <cell r="B115" t="str">
            <v>Guia de madeira - 2,5 x 7,0 cm</v>
          </cell>
          <cell r="E115" t="str">
            <v>m</v>
          </cell>
          <cell r="F115">
            <v>0.94</v>
          </cell>
        </row>
        <row r="116">
          <cell r="A116" t="str">
            <v>1 A 01 790 02</v>
          </cell>
          <cell r="B116" t="str">
            <v>Guia de madeira - 2,5 x 10,0 cm</v>
          </cell>
          <cell r="E116" t="str">
            <v>m</v>
          </cell>
          <cell r="F116">
            <v>1.19</v>
          </cell>
        </row>
        <row r="117">
          <cell r="A117" t="str">
            <v>1 A 01 800 01</v>
          </cell>
          <cell r="B117" t="str">
            <v>Chapa de aço 16 rec. para placa de sinalização</v>
          </cell>
          <cell r="E117" t="str">
            <v>m2</v>
          </cell>
          <cell r="F117">
            <v>14.12</v>
          </cell>
        </row>
        <row r="118">
          <cell r="A118" t="str">
            <v>1 A 01 810 01</v>
          </cell>
          <cell r="B118" t="str">
            <v>Calha metálica semi-circular D=0,40 m</v>
          </cell>
          <cell r="E118" t="str">
            <v>m</v>
          </cell>
          <cell r="F118">
            <v>94.26</v>
          </cell>
        </row>
        <row r="119">
          <cell r="A119" t="str">
            <v>1 A 01 850 01</v>
          </cell>
          <cell r="B119" t="str">
            <v>Confecção de placa de sinalização semi-refletiva</v>
          </cell>
          <cell r="E119" t="str">
            <v>m2</v>
          </cell>
          <cell r="F119">
            <v>111.28</v>
          </cell>
        </row>
        <row r="120">
          <cell r="A120" t="str">
            <v>1 A 01 860 01</v>
          </cell>
          <cell r="B120" t="str">
            <v>Confecção de placa de sinalização tot. refletiva</v>
          </cell>
          <cell r="E120" t="str">
            <v>m2</v>
          </cell>
          <cell r="F120">
            <v>156.53</v>
          </cell>
        </row>
        <row r="121">
          <cell r="A121" t="str">
            <v>1 A 01 870 01</v>
          </cell>
          <cell r="B121" t="str">
            <v>Confecção de suporte e travessa p/ placa de sinal.</v>
          </cell>
          <cell r="E121" t="str">
            <v>un</v>
          </cell>
          <cell r="F121">
            <v>18.64</v>
          </cell>
        </row>
        <row r="122">
          <cell r="A122" t="str">
            <v>1 A 01 890 01</v>
          </cell>
          <cell r="B122" t="str">
            <v>Escavação manual em material de 1a categoria</v>
          </cell>
          <cell r="E122" t="str">
            <v>m3</v>
          </cell>
          <cell r="F122">
            <v>14.07</v>
          </cell>
        </row>
        <row r="123">
          <cell r="A123" t="str">
            <v>1 A 01 891 01</v>
          </cell>
          <cell r="B123" t="str">
            <v>Escavação manual de vala em material de 1a cat.</v>
          </cell>
          <cell r="E123" t="str">
            <v>m3</v>
          </cell>
          <cell r="F123">
            <v>16.27</v>
          </cell>
        </row>
        <row r="124">
          <cell r="A124" t="str">
            <v>1 A 01 892 01</v>
          </cell>
          <cell r="B124" t="str">
            <v>Escavação mecânica de vala em material de 1a cat.</v>
          </cell>
          <cell r="E124" t="str">
            <v>m3</v>
          </cell>
          <cell r="F124">
            <v>2.74</v>
          </cell>
        </row>
        <row r="125">
          <cell r="A125" t="str">
            <v>1 A 01 893 01</v>
          </cell>
          <cell r="B125" t="str">
            <v>Compactação manual</v>
          </cell>
          <cell r="E125" t="str">
            <v>m3</v>
          </cell>
          <cell r="F125">
            <v>7.11</v>
          </cell>
        </row>
        <row r="126">
          <cell r="A126" t="str">
            <v>1 A 01 894 01</v>
          </cell>
          <cell r="B126" t="str">
            <v>Lastro de brita</v>
          </cell>
          <cell r="E126" t="str">
            <v>m3</v>
          </cell>
          <cell r="F126">
            <v>24.14</v>
          </cell>
        </row>
        <row r="127">
          <cell r="A127" t="str">
            <v>1 A 99 001 00</v>
          </cell>
          <cell r="B127" t="str">
            <v>Mistura areia-asfalto usinada a frio</v>
          </cell>
          <cell r="E127" t="str">
            <v>m3</v>
          </cell>
          <cell r="F127">
            <v>0</v>
          </cell>
        </row>
        <row r="128">
          <cell r="A128" t="str">
            <v>1 A 99 002 00</v>
          </cell>
          <cell r="B128" t="str">
            <v>Mistura areia-asfalto usinada a quente</v>
          </cell>
          <cell r="E128" t="str">
            <v>m3</v>
          </cell>
          <cell r="F128">
            <v>0</v>
          </cell>
        </row>
        <row r="129">
          <cell r="A129" t="str">
            <v>1 A 99 003 00</v>
          </cell>
          <cell r="B129" t="str">
            <v>Mistura betuminosa usinada a frio</v>
          </cell>
          <cell r="E129" t="str">
            <v>m3</v>
          </cell>
          <cell r="F129">
            <v>0</v>
          </cell>
        </row>
        <row r="130">
          <cell r="A130" t="str">
            <v>1 A 99 004 00</v>
          </cell>
          <cell r="B130" t="str">
            <v>Mistura betuminosa usinada a quente</v>
          </cell>
          <cell r="E130" t="str">
            <v>m3</v>
          </cell>
          <cell r="F130">
            <v>0</v>
          </cell>
        </row>
        <row r="131">
          <cell r="A131" t="str">
            <v>1 A 99 005 00</v>
          </cell>
          <cell r="B131" t="str">
            <v>Mistura betuminosa</v>
          </cell>
          <cell r="E131" t="str">
            <v>m3</v>
          </cell>
          <cell r="F131">
            <v>0</v>
          </cell>
        </row>
        <row r="132">
          <cell r="A132" t="str">
            <v>1 B 00 301 00</v>
          </cell>
          <cell r="B132" t="str">
            <v>Alvenaria de pedra argamassada</v>
          </cell>
          <cell r="E132" t="str">
            <v>m3</v>
          </cell>
          <cell r="F132">
            <v>105.07</v>
          </cell>
        </row>
        <row r="133">
          <cell r="A133" t="str">
            <v>1 B 00 902 01</v>
          </cell>
          <cell r="B133" t="str">
            <v>Alvenaria de tijolos</v>
          </cell>
          <cell r="E133" t="str">
            <v>m2</v>
          </cell>
          <cell r="F133">
            <v>25</v>
          </cell>
        </row>
        <row r="134">
          <cell r="A134" t="str">
            <v>1 B 00 903 01</v>
          </cell>
          <cell r="B134" t="str">
            <v>Dentes para bueiros duplos D=1,00 m</v>
          </cell>
          <cell r="E134" t="str">
            <v>und</v>
          </cell>
          <cell r="F134">
            <v>79.489999999999995</v>
          </cell>
        </row>
        <row r="135">
          <cell r="A135" t="str">
            <v>1 B 00 904 01</v>
          </cell>
          <cell r="B135" t="str">
            <v>Dentes para bueiros duplos D=1,20 m</v>
          </cell>
          <cell r="E135" t="str">
            <v>und</v>
          </cell>
          <cell r="F135">
            <v>89.9</v>
          </cell>
        </row>
        <row r="136">
          <cell r="A136" t="str">
            <v>1 B 00 905 01</v>
          </cell>
          <cell r="B136" t="str">
            <v>Dentes para bueiros duplos D=1,50 m</v>
          </cell>
          <cell r="E136" t="str">
            <v>und</v>
          </cell>
          <cell r="F136">
            <v>111.04</v>
          </cell>
        </row>
        <row r="137">
          <cell r="A137" t="str">
            <v>1 B 00 906 01</v>
          </cell>
          <cell r="B137" t="str">
            <v>Dentes para bueiros simples D=0,60 m</v>
          </cell>
          <cell r="E137" t="str">
            <v>und</v>
          </cell>
          <cell r="F137">
            <v>26.82</v>
          </cell>
        </row>
        <row r="138">
          <cell r="A138" t="str">
            <v>1 B 00 907 01</v>
          </cell>
          <cell r="B138" t="str">
            <v>Dentes para bueiros simples D=0,80 m</v>
          </cell>
          <cell r="E138" t="str">
            <v>und</v>
          </cell>
          <cell r="F138">
            <v>33.369999999999997</v>
          </cell>
        </row>
        <row r="139">
          <cell r="A139" t="str">
            <v>1 B 00 908 01</v>
          </cell>
          <cell r="B139" t="str">
            <v>Dentes para bueiros simples D=1,00 m</v>
          </cell>
          <cell r="E139" t="str">
            <v>und</v>
          </cell>
          <cell r="F139">
            <v>39.67</v>
          </cell>
        </row>
        <row r="140">
          <cell r="A140" t="str">
            <v>1 B 00 909 01</v>
          </cell>
          <cell r="B140" t="str">
            <v>Dentes para bueiros simples D=1,20 m</v>
          </cell>
          <cell r="E140" t="str">
            <v>und</v>
          </cell>
          <cell r="F140">
            <v>45.01</v>
          </cell>
        </row>
        <row r="141">
          <cell r="A141" t="str">
            <v>1 B 00 910 01</v>
          </cell>
          <cell r="B141" t="str">
            <v>Dentes para bueiros simples D=1,50 m</v>
          </cell>
          <cell r="E141" t="str">
            <v>und</v>
          </cell>
          <cell r="F141">
            <v>57.18</v>
          </cell>
        </row>
        <row r="142">
          <cell r="A142" t="str">
            <v>1 B 00 911 01</v>
          </cell>
          <cell r="B142" t="str">
            <v>Dentes para bueiros triplos D=1,00 m</v>
          </cell>
          <cell r="E142" t="str">
            <v>und</v>
          </cell>
          <cell r="F142">
            <v>116.43</v>
          </cell>
        </row>
        <row r="143">
          <cell r="A143" t="str">
            <v>1 B 00 912 01</v>
          </cell>
          <cell r="B143" t="str">
            <v>Dentes para bueiros triplos D=1,20 m</v>
          </cell>
          <cell r="E143" t="str">
            <v>und</v>
          </cell>
          <cell r="F143">
            <v>134.91999999999999</v>
          </cell>
        </row>
        <row r="144">
          <cell r="A144" t="str">
            <v>1 B 00 913 01</v>
          </cell>
          <cell r="B144" t="str">
            <v>Dentes para bueiros triplos D=1,50 m</v>
          </cell>
          <cell r="E144" t="str">
            <v>und</v>
          </cell>
          <cell r="F144">
            <v>164.46</v>
          </cell>
        </row>
        <row r="145">
          <cell r="A145" t="str">
            <v>1 B 00 999 06</v>
          </cell>
          <cell r="B145" t="str">
            <v>Solo local / selo de argila apiloado</v>
          </cell>
          <cell r="E145" t="str">
            <v>m3</v>
          </cell>
          <cell r="F145">
            <v>7.62</v>
          </cell>
        </row>
        <row r="146">
          <cell r="A146" t="str">
            <v>1 B 02 702 00</v>
          </cell>
          <cell r="B146" t="str">
            <v>Limp. e enchim. junta pav. concr. (const e rest)</v>
          </cell>
          <cell r="E146" t="str">
            <v>m</v>
          </cell>
          <cell r="F146">
            <v>1.99</v>
          </cell>
        </row>
        <row r="147">
          <cell r="B147" t="str">
            <v>Construção</v>
          </cell>
        </row>
        <row r="148">
          <cell r="A148" t="str">
            <v>2 S 01 000 00</v>
          </cell>
          <cell r="B148" t="str">
            <v>Desm. dest. limpeza áreas c/arv. diam. até 0,15 m</v>
          </cell>
          <cell r="E148" t="str">
            <v>m2</v>
          </cell>
          <cell r="F148">
            <v>0.21</v>
          </cell>
        </row>
        <row r="149">
          <cell r="A149" t="str">
            <v>2 S 01 010 00</v>
          </cell>
          <cell r="B149" t="str">
            <v>Destocamento de árvores D=0,15 a 0,30 m</v>
          </cell>
          <cell r="E149" t="str">
            <v>und</v>
          </cell>
          <cell r="F149">
            <v>21.1</v>
          </cell>
        </row>
        <row r="150">
          <cell r="A150" t="str">
            <v>2 S 01 012 00</v>
          </cell>
          <cell r="B150" t="str">
            <v>Destocamento de árvores c/diâm. &gt; 0,30 m</v>
          </cell>
          <cell r="E150" t="str">
            <v>und</v>
          </cell>
          <cell r="F150">
            <v>52.76</v>
          </cell>
        </row>
        <row r="151">
          <cell r="A151" t="str">
            <v>2 S 01 100 01</v>
          </cell>
          <cell r="B151" t="str">
            <v>Esc. carga transp. mat 1ª cat DMT 50 m</v>
          </cell>
          <cell r="E151" t="str">
            <v>m3</v>
          </cell>
          <cell r="F151">
            <v>1.1200000000000001</v>
          </cell>
        </row>
        <row r="152">
          <cell r="A152" t="str">
            <v>2 S 01 100 02</v>
          </cell>
          <cell r="B152" t="str">
            <v>Esc. carga transp. mat 1ª cat DMT 50 a 200m c/m</v>
          </cell>
          <cell r="E152" t="str">
            <v>m3</v>
          </cell>
          <cell r="F152">
            <v>3.48</v>
          </cell>
        </row>
        <row r="153">
          <cell r="A153" t="str">
            <v>2 S 01 100 03</v>
          </cell>
          <cell r="B153" t="str">
            <v>Esc. carga transp. mat 1ª cat DMT 200 a 400m c/m</v>
          </cell>
          <cell r="E153" t="str">
            <v>m3</v>
          </cell>
          <cell r="F153">
            <v>4.2300000000000004</v>
          </cell>
        </row>
        <row r="154">
          <cell r="A154" t="str">
            <v>2 S 01 100 04</v>
          </cell>
          <cell r="B154" t="str">
            <v>Esc. carga transp. mat 1ª cat DMT 400 a 600m c/m</v>
          </cell>
          <cell r="E154" t="str">
            <v>m3</v>
          </cell>
          <cell r="F154">
            <v>5.0199999999999996</v>
          </cell>
        </row>
        <row r="155">
          <cell r="A155" t="str">
            <v>2 S 01 100 05</v>
          </cell>
          <cell r="B155" t="str">
            <v>Esc. carga transp. mat 1ª cat DMT 600 a 800m c/m</v>
          </cell>
          <cell r="E155" t="str">
            <v>m3</v>
          </cell>
          <cell r="F155">
            <v>5.72</v>
          </cell>
        </row>
        <row r="156">
          <cell r="A156" t="str">
            <v>2 S 01 100 06</v>
          </cell>
          <cell r="B156" t="str">
            <v>Esc. carga transp. mat 1ª cat DMT 800 a 1000m c/m</v>
          </cell>
          <cell r="E156" t="str">
            <v>m3</v>
          </cell>
          <cell r="F156">
            <v>6.59</v>
          </cell>
        </row>
        <row r="157">
          <cell r="A157" t="str">
            <v>2 S 01 100 07</v>
          </cell>
          <cell r="B157" t="str">
            <v>Esc. carga transp. mat 1ª cat DMT 1000 a 1200m c/m</v>
          </cell>
          <cell r="E157" t="str">
            <v>m3</v>
          </cell>
          <cell r="F157">
            <v>7.51</v>
          </cell>
        </row>
        <row r="158">
          <cell r="A158" t="str">
            <v>2 S 01 100 08</v>
          </cell>
          <cell r="B158" t="str">
            <v>Esc. carga transp. mat 1ª cat DMT 1200 a 1400m c/m</v>
          </cell>
          <cell r="E158" t="str">
            <v>m3</v>
          </cell>
          <cell r="F158">
            <v>8.36</v>
          </cell>
        </row>
        <row r="159">
          <cell r="A159" t="str">
            <v>2 S 01 100 09</v>
          </cell>
          <cell r="B159" t="str">
            <v>Esc. carga tr. mat 1ª c. DMT 50 a 200m c/carreg</v>
          </cell>
          <cell r="E159" t="str">
            <v>m3</v>
          </cell>
          <cell r="F159">
            <v>3.63</v>
          </cell>
        </row>
        <row r="160">
          <cell r="A160" t="str">
            <v>2 S 01 100 10</v>
          </cell>
          <cell r="B160" t="str">
            <v>Esc. carga tr. mat 1ª c. DMT 200 a 400m c/carreg</v>
          </cell>
          <cell r="E160" t="str">
            <v>m3</v>
          </cell>
          <cell r="F160">
            <v>3.91</v>
          </cell>
        </row>
        <row r="161">
          <cell r="A161" t="str">
            <v>2 S 01 100 11</v>
          </cell>
          <cell r="B161" t="str">
            <v>Esc. carga tr. mat 1ª c. DMT 400 a 600m c/carreg</v>
          </cell>
          <cell r="E161" t="str">
            <v>m3</v>
          </cell>
          <cell r="F161">
            <v>4.1100000000000003</v>
          </cell>
        </row>
        <row r="162">
          <cell r="A162" t="str">
            <v>2 S 01 100 12</v>
          </cell>
          <cell r="B162" t="str">
            <v>Esc. carga tr. mat 1ª c. DMT 600 a 800m c/carreg</v>
          </cell>
          <cell r="E162" t="str">
            <v>m3</v>
          </cell>
          <cell r="F162">
            <v>4.47</v>
          </cell>
        </row>
        <row r="163">
          <cell r="A163" t="str">
            <v>2 S 01 100 13</v>
          </cell>
          <cell r="B163" t="str">
            <v>Esc. carga tr. mat 1ª c. DMT 800 a 1000m c/carreg</v>
          </cell>
          <cell r="E163" t="str">
            <v>m3</v>
          </cell>
          <cell r="F163">
            <v>4.68</v>
          </cell>
        </row>
        <row r="164">
          <cell r="A164" t="str">
            <v>2 S 01 100 14</v>
          </cell>
          <cell r="B164" t="str">
            <v>Esc. carga tr. mat 1ª c. DMT 1000 a 1200m c/carreg</v>
          </cell>
          <cell r="E164" t="str">
            <v>m3</v>
          </cell>
          <cell r="F164">
            <v>4.97</v>
          </cell>
        </row>
        <row r="165">
          <cell r="A165" t="str">
            <v>2 S 01 100 15</v>
          </cell>
          <cell r="B165" t="str">
            <v>Esc. carga tr. mat 1ª c. DMT 1200 a 1400m c/carreg</v>
          </cell>
          <cell r="E165" t="str">
            <v>m3</v>
          </cell>
          <cell r="F165">
            <v>5.14</v>
          </cell>
        </row>
        <row r="166">
          <cell r="A166" t="str">
            <v>2 S 01 100 16</v>
          </cell>
          <cell r="B166" t="str">
            <v>Esc. carga tr. mat 1ª c. DMT 1400 a 1600m c/carreg</v>
          </cell>
          <cell r="E166" t="str">
            <v>m3</v>
          </cell>
          <cell r="F166">
            <v>5.31</v>
          </cell>
        </row>
        <row r="167">
          <cell r="A167" t="str">
            <v>2 S 01 100 17</v>
          </cell>
          <cell r="B167" t="str">
            <v>Esc. carga tr. mat 1ª c. DMT 1600 a 1800m c/carreg</v>
          </cell>
          <cell r="E167" t="str">
            <v>m3</v>
          </cell>
          <cell r="F167">
            <v>5.44</v>
          </cell>
        </row>
        <row r="168">
          <cell r="A168" t="str">
            <v>2 S 01 100 18</v>
          </cell>
          <cell r="B168" t="str">
            <v>Esc. carga tr. mat 1ª c. DMT 1800 a 2000m c/carreg</v>
          </cell>
          <cell r="E168" t="str">
            <v>m3</v>
          </cell>
          <cell r="F168">
            <v>5.72</v>
          </cell>
        </row>
        <row r="169">
          <cell r="A169" t="str">
            <v>2 S 01 100 19</v>
          </cell>
          <cell r="B169" t="str">
            <v>Esc. carga tr. mat 1ª c. DMT 2000 a 3000m c/carreg</v>
          </cell>
          <cell r="E169" t="str">
            <v>m3</v>
          </cell>
          <cell r="F169">
            <v>6.42</v>
          </cell>
        </row>
        <row r="170">
          <cell r="A170" t="str">
            <v>2 S 01 100 20</v>
          </cell>
          <cell r="B170" t="str">
            <v>Esc. carga tr. mat 1ª c. DMT 3000 a 5000m c/carreg</v>
          </cell>
          <cell r="E170" t="str">
            <v>m3</v>
          </cell>
          <cell r="F170">
            <v>8.36</v>
          </cell>
        </row>
        <row r="171">
          <cell r="A171" t="str">
            <v>2 S 01 100 21</v>
          </cell>
          <cell r="B171" t="str">
            <v>Escavação carga transp. manual mat.1a cat. DT=20m</v>
          </cell>
          <cell r="E171" t="str">
            <v>m3</v>
          </cell>
          <cell r="F171">
            <v>15.59</v>
          </cell>
        </row>
        <row r="172">
          <cell r="A172" t="str">
            <v>2 S 01 100 22</v>
          </cell>
          <cell r="B172" t="str">
            <v>Esc. carga transp. mat 1ª cat DMT 50 a 200m c/e</v>
          </cell>
          <cell r="E172" t="str">
            <v>m3</v>
          </cell>
          <cell r="F172">
            <v>3.51</v>
          </cell>
        </row>
        <row r="173">
          <cell r="A173" t="str">
            <v>2 S 01 100 23</v>
          </cell>
          <cell r="B173" t="str">
            <v>Esc. carga transp. mat 1ª cat DMT 200 a 400m c/e</v>
          </cell>
          <cell r="E173" t="str">
            <v>m3</v>
          </cell>
          <cell r="F173">
            <v>3.86</v>
          </cell>
        </row>
        <row r="174">
          <cell r="A174" t="str">
            <v>2 S 01 100 24</v>
          </cell>
          <cell r="B174" t="str">
            <v>Esc. carga transp. mat 1ª cat DMT 400 a 600m c/e</v>
          </cell>
          <cell r="E174" t="str">
            <v>m3</v>
          </cell>
          <cell r="F174">
            <v>4.0599999999999996</v>
          </cell>
        </row>
        <row r="175">
          <cell r="A175" t="str">
            <v>2 S 01 100 25</v>
          </cell>
          <cell r="B175" t="str">
            <v>Esc. carga transp. mat 1ª cat DMT 600 a 800m c/e</v>
          </cell>
          <cell r="E175" t="str">
            <v>m3</v>
          </cell>
          <cell r="F175">
            <v>4.3600000000000003</v>
          </cell>
        </row>
        <row r="176">
          <cell r="A176" t="str">
            <v>2 S 01 100 26</v>
          </cell>
          <cell r="B176" t="str">
            <v>Esc. carga transp. mat 1ª cat DMT 800 a 1000m c/e</v>
          </cell>
          <cell r="E176" t="str">
            <v>m3</v>
          </cell>
          <cell r="F176">
            <v>4.6500000000000004</v>
          </cell>
        </row>
        <row r="177">
          <cell r="A177" t="str">
            <v>2 S 01 100 27</v>
          </cell>
          <cell r="B177" t="str">
            <v>Esc. carga transp. mat 1ª cat DMT 1000 a 1200m c/e</v>
          </cell>
          <cell r="E177" t="str">
            <v>m3</v>
          </cell>
          <cell r="F177">
            <v>4.88</v>
          </cell>
        </row>
        <row r="178">
          <cell r="A178" t="str">
            <v>2 S 01 100 28</v>
          </cell>
          <cell r="B178" t="str">
            <v>Esc. carga transp. mat 1ª cat DMT 1200 a 1400m c/e</v>
          </cell>
          <cell r="E178" t="str">
            <v>m3</v>
          </cell>
          <cell r="F178">
            <v>5.05</v>
          </cell>
        </row>
        <row r="179">
          <cell r="A179" t="str">
            <v>2 S 01 100 29</v>
          </cell>
          <cell r="B179" t="str">
            <v>Esc. carga transp. mat 1ª cat DMT 1400 a 1600m c/e</v>
          </cell>
          <cell r="E179" t="str">
            <v>m3</v>
          </cell>
          <cell r="F179">
            <v>5.33</v>
          </cell>
        </row>
        <row r="180">
          <cell r="A180" t="str">
            <v>2 S 01 100 30</v>
          </cell>
          <cell r="B180" t="str">
            <v>Esc. carga transp. mat 1ª cat DMT 1600 a 1800m c/e</v>
          </cell>
          <cell r="E180" t="str">
            <v>m3</v>
          </cell>
          <cell r="F180">
            <v>5.41</v>
          </cell>
        </row>
        <row r="181">
          <cell r="A181" t="str">
            <v>2 S 01 100 31</v>
          </cell>
          <cell r="B181" t="str">
            <v>Esc. carga transp. mat 1ª cat DMT 1800 a 2000m c/e</v>
          </cell>
          <cell r="E181" t="str">
            <v>m3</v>
          </cell>
          <cell r="F181">
            <v>5.63</v>
          </cell>
        </row>
        <row r="182">
          <cell r="A182" t="str">
            <v>2 S 01 100 32</v>
          </cell>
          <cell r="B182" t="str">
            <v>Esc. carga transp. mat 1ª cat DMT 2000 a 3000m c/e</v>
          </cell>
          <cell r="E182" t="str">
            <v>m3</v>
          </cell>
          <cell r="F182">
            <v>6.35</v>
          </cell>
        </row>
        <row r="183">
          <cell r="A183" t="str">
            <v>2 S 01 100 33</v>
          </cell>
          <cell r="B183" t="str">
            <v>Esc. carga transp. mat 1ª cat DMT 3000 a 5000m c/e</v>
          </cell>
          <cell r="E183" t="str">
            <v>m3</v>
          </cell>
          <cell r="F183">
            <v>8.32</v>
          </cell>
        </row>
        <row r="184">
          <cell r="A184" t="str">
            <v>2 S 01 101 01</v>
          </cell>
          <cell r="B184" t="str">
            <v>Esc. carga transp. mat 2ª cat DMT 50m</v>
          </cell>
          <cell r="E184" t="str">
            <v>m3</v>
          </cell>
          <cell r="F184">
            <v>2.38</v>
          </cell>
        </row>
        <row r="185">
          <cell r="A185" t="str">
            <v>2 S 01 101 02</v>
          </cell>
          <cell r="B185" t="str">
            <v>Esc. carga transp. mat 2ª cat DMT 50 a 200m c/m</v>
          </cell>
          <cell r="E185" t="str">
            <v>m3</v>
          </cell>
          <cell r="F185">
            <v>6.04</v>
          </cell>
        </row>
        <row r="186">
          <cell r="A186" t="str">
            <v>2 S 01 101 03</v>
          </cell>
          <cell r="B186" t="str">
            <v>Esc. carga transp. mat 2ª cat DMT 200 a 400m c/m</v>
          </cell>
          <cell r="E186" t="str">
            <v>m3</v>
          </cell>
          <cell r="F186">
            <v>6.06</v>
          </cell>
        </row>
        <row r="187">
          <cell r="A187" t="str">
            <v>2 S 01 101 04</v>
          </cell>
          <cell r="B187" t="str">
            <v>Esc. carga transp. mat 2ª cat DMT 400 a 600m c/m</v>
          </cell>
          <cell r="E187" t="str">
            <v>m3</v>
          </cell>
          <cell r="F187">
            <v>7.35</v>
          </cell>
        </row>
        <row r="188">
          <cell r="A188" t="str">
            <v>2 S 01 101 05</v>
          </cell>
          <cell r="B188" t="str">
            <v>Esc. carga transp. mat 2ª cat DMT 600 a 800m c/m</v>
          </cell>
          <cell r="E188" t="str">
            <v>m3</v>
          </cell>
          <cell r="F188">
            <v>8.65</v>
          </cell>
        </row>
        <row r="189">
          <cell r="A189" t="str">
            <v>2 S 01 101 06</v>
          </cell>
          <cell r="B189" t="str">
            <v>Esc. carga transp. mat 2ª cat DMT 800 a 1000m c/m</v>
          </cell>
          <cell r="E189" t="str">
            <v>m3</v>
          </cell>
          <cell r="F189">
            <v>9.9499999999999993</v>
          </cell>
        </row>
        <row r="190">
          <cell r="A190" t="str">
            <v>2 S 01 101 07</v>
          </cell>
          <cell r="B190" t="str">
            <v>Esc. carga transp. mat 2ª cat DMT 1000 a 1200m c/m</v>
          </cell>
          <cell r="E190" t="str">
            <v>m3</v>
          </cell>
          <cell r="F190">
            <v>9.9600000000000009</v>
          </cell>
        </row>
        <row r="191">
          <cell r="A191" t="str">
            <v>2 S 01 101 08</v>
          </cell>
          <cell r="B191" t="str">
            <v>Esc. carga transp. mat 2ª cat DMT 1200 a 1400m c/m</v>
          </cell>
          <cell r="E191" t="str">
            <v>m3</v>
          </cell>
          <cell r="F191">
            <v>11.26</v>
          </cell>
        </row>
        <row r="192">
          <cell r="A192" t="str">
            <v>2 S 01 101 09</v>
          </cell>
          <cell r="B192" t="str">
            <v>Esc. carga tr. mat 2ª c. DMT 50 a 200m c/carreg</v>
          </cell>
          <cell r="E192" t="str">
            <v>m3</v>
          </cell>
          <cell r="F192">
            <v>5.79</v>
          </cell>
        </row>
        <row r="193">
          <cell r="A193" t="str">
            <v>2 S 01 101 10</v>
          </cell>
          <cell r="B193" t="str">
            <v>Esc. carga tr. mat 2ª c. DMT 200 a 400m c/carreg</v>
          </cell>
          <cell r="E193" t="str">
            <v>m3</v>
          </cell>
          <cell r="F193">
            <v>6.24</v>
          </cell>
        </row>
        <row r="194">
          <cell r="A194" t="str">
            <v>2 S 01 101 11</v>
          </cell>
          <cell r="B194" t="str">
            <v>Esc. carga tr. mat 2a c. DMT 400 a 600m c/carreg</v>
          </cell>
          <cell r="E194" t="str">
            <v>m3</v>
          </cell>
          <cell r="F194">
            <v>6.48</v>
          </cell>
        </row>
        <row r="195">
          <cell r="A195" t="str">
            <v>2 S 01 101 12</v>
          </cell>
          <cell r="B195" t="str">
            <v>Esc. carga tr. mat 2a c. DMT 600 a 800m c/carreg</v>
          </cell>
          <cell r="E195" t="str">
            <v>m3</v>
          </cell>
          <cell r="F195">
            <v>6.84</v>
          </cell>
        </row>
        <row r="196">
          <cell r="A196" t="str">
            <v>2 S 01 101 13</v>
          </cell>
          <cell r="B196" t="str">
            <v>Esc. carga tr. mat 2a c. DMT 800 a 1000m c/carreg</v>
          </cell>
          <cell r="E196" t="str">
            <v>m3</v>
          </cell>
          <cell r="F196">
            <v>7.12</v>
          </cell>
        </row>
        <row r="197">
          <cell r="A197" t="str">
            <v>2 S 01 101 14</v>
          </cell>
          <cell r="B197" t="str">
            <v>Esc. carga tr. mat 2a c. DMT 1000 a 1200m c/carreg</v>
          </cell>
          <cell r="E197" t="str">
            <v>m3</v>
          </cell>
          <cell r="F197">
            <v>7.39</v>
          </cell>
        </row>
        <row r="198">
          <cell r="A198" t="str">
            <v>2 S 01 101 15</v>
          </cell>
          <cell r="B198" t="str">
            <v>Esc. carga tr. mat 2a c. DMT 1200 a 1400m c/carreg</v>
          </cell>
          <cell r="E198" t="str">
            <v>m3</v>
          </cell>
          <cell r="F198">
            <v>7.65</v>
          </cell>
        </row>
        <row r="199">
          <cell r="A199" t="str">
            <v>2 S 01 101 16</v>
          </cell>
          <cell r="B199" t="str">
            <v>Esc. carga tr. mat 2a c. DMT 1400 a 1600m c/carreg</v>
          </cell>
          <cell r="E199" t="str">
            <v>m3</v>
          </cell>
          <cell r="F199">
            <v>7.92</v>
          </cell>
        </row>
        <row r="200">
          <cell r="A200" t="str">
            <v>2 S 01 101 17</v>
          </cell>
          <cell r="B200" t="str">
            <v>Esc. carga tr. mat 2a c. DMT 1600 a 1800m c/carreg</v>
          </cell>
          <cell r="E200" t="str">
            <v>m3</v>
          </cell>
          <cell r="F200">
            <v>8.1</v>
          </cell>
        </row>
        <row r="201">
          <cell r="A201" t="str">
            <v>2 S 01 101 18</v>
          </cell>
          <cell r="B201" t="str">
            <v>Esc. carga tr. mat 2a c. DMT 1800 a 2000m c/carreg</v>
          </cell>
          <cell r="E201" t="str">
            <v>m3</v>
          </cell>
          <cell r="F201">
            <v>8.41</v>
          </cell>
        </row>
        <row r="202">
          <cell r="A202" t="str">
            <v>2 S 01 101 19</v>
          </cell>
          <cell r="B202" t="str">
            <v>Esc. carga tr. mat 2a c. DMT 2000 a 3000m c/carreg</v>
          </cell>
          <cell r="E202" t="str">
            <v>m3</v>
          </cell>
          <cell r="F202">
            <v>9.1999999999999993</v>
          </cell>
        </row>
        <row r="203">
          <cell r="A203" t="str">
            <v>2 S 01 101 20</v>
          </cell>
          <cell r="B203" t="str">
            <v>Esc. carga tr. mat 2a c. DMT 3000 a 5000m c/carreg</v>
          </cell>
          <cell r="E203" t="str">
            <v>m3</v>
          </cell>
          <cell r="F203">
            <v>11.58</v>
          </cell>
        </row>
        <row r="204">
          <cell r="A204" t="str">
            <v>2 S 01 101 22</v>
          </cell>
          <cell r="B204" t="str">
            <v>Esc. carga transp. mat 2a cat DMT 50 a 200m c/e</v>
          </cell>
          <cell r="E204" t="str">
            <v>m3</v>
          </cell>
          <cell r="F204">
            <v>4.92</v>
          </cell>
        </row>
        <row r="205">
          <cell r="A205" t="str">
            <v>2 S 01 101 23</v>
          </cell>
          <cell r="B205" t="str">
            <v>Esc. carga transp. mat 2a cat DMT 200 a 400m c/e</v>
          </cell>
          <cell r="E205" t="str">
            <v>m3</v>
          </cell>
          <cell r="F205">
            <v>5.27</v>
          </cell>
        </row>
        <row r="206">
          <cell r="A206" t="str">
            <v>2 S 01 101 24</v>
          </cell>
          <cell r="B206" t="str">
            <v>Esc. carga transp. mat 2a cat DMT 400 a 600m c/e</v>
          </cell>
          <cell r="E206" t="str">
            <v>m3</v>
          </cell>
          <cell r="F206">
            <v>5.61</v>
          </cell>
        </row>
        <row r="207">
          <cell r="A207" t="str">
            <v>2 S 01 101 25</v>
          </cell>
          <cell r="B207" t="str">
            <v>Esc. carga transp. mat 2a cat DMT 600 a 800m c/e</v>
          </cell>
          <cell r="E207" t="str">
            <v>m3</v>
          </cell>
          <cell r="F207">
            <v>5.98</v>
          </cell>
        </row>
        <row r="208">
          <cell r="A208" t="str">
            <v>2 S 01 101 26</v>
          </cell>
          <cell r="B208" t="str">
            <v>Esc. carga transp. mat 2a cat DMT 800 a 1000m c/e</v>
          </cell>
          <cell r="E208" t="str">
            <v>m3</v>
          </cell>
          <cell r="F208">
            <v>6.26</v>
          </cell>
        </row>
        <row r="209">
          <cell r="A209" t="str">
            <v>2 S 01 101 27</v>
          </cell>
          <cell r="B209" t="str">
            <v>Esc. carga transp. mat 2a cat DMT 1000 a 1200m c/e</v>
          </cell>
          <cell r="E209" t="str">
            <v>m3</v>
          </cell>
          <cell r="F209">
            <v>6.53</v>
          </cell>
        </row>
        <row r="210">
          <cell r="A210" t="str">
            <v>2 S 01 101 28</v>
          </cell>
          <cell r="B210" t="str">
            <v>Esc. carga transp. mat 2a cat DMT 1200 a 1400m c/e</v>
          </cell>
          <cell r="E210" t="str">
            <v>m3</v>
          </cell>
          <cell r="F210">
            <v>6.86</v>
          </cell>
        </row>
        <row r="211">
          <cell r="A211" t="str">
            <v>2 S 01 101 29</v>
          </cell>
          <cell r="B211" t="str">
            <v>Esc. carga transp. mat 2a cat DMT 1400 a 1600m c/e</v>
          </cell>
          <cell r="E211" t="str">
            <v>m3</v>
          </cell>
          <cell r="F211">
            <v>7.08</v>
          </cell>
        </row>
        <row r="212">
          <cell r="A212" t="str">
            <v>2 S 01 101 30</v>
          </cell>
          <cell r="B212" t="str">
            <v>Esc. carga transp. mat 2a cat DMT 1600 a 1800m c/e</v>
          </cell>
          <cell r="E212" t="str">
            <v>m3</v>
          </cell>
          <cell r="F212">
            <v>7.19</v>
          </cell>
        </row>
        <row r="213">
          <cell r="A213" t="str">
            <v>2 S 01 101 31</v>
          </cell>
          <cell r="B213" t="str">
            <v>Esc. carga transp. mat 2a cat DMT 1800 a 2000m c/e</v>
          </cell>
          <cell r="E213" t="str">
            <v>m3</v>
          </cell>
          <cell r="F213">
            <v>7.51</v>
          </cell>
        </row>
        <row r="214">
          <cell r="A214" t="str">
            <v>2 S 01 101 32</v>
          </cell>
          <cell r="B214" t="str">
            <v>Esc. carga transp. mat 2a cat DMT 2000 a 3000m c/e</v>
          </cell>
          <cell r="E214" t="str">
            <v>m3</v>
          </cell>
          <cell r="F214">
            <v>8.44</v>
          </cell>
        </row>
        <row r="215">
          <cell r="A215" t="str">
            <v>2 S 01 101 33</v>
          </cell>
          <cell r="B215" t="str">
            <v>Esc. carga transp. mat 2a cat DMT 3000 a 5000m c/e</v>
          </cell>
          <cell r="E215" t="str">
            <v>m3</v>
          </cell>
          <cell r="F215">
            <v>10.84</v>
          </cell>
        </row>
        <row r="216">
          <cell r="A216" t="str">
            <v>2 S 01 102 01</v>
          </cell>
          <cell r="B216" t="str">
            <v>Esc. carga transp. mat 3a cat DMT até 50m</v>
          </cell>
          <cell r="E216" t="str">
            <v>m3</v>
          </cell>
          <cell r="F216">
            <v>17.61</v>
          </cell>
        </row>
        <row r="217">
          <cell r="A217" t="str">
            <v>2 S 01 102 02</v>
          </cell>
          <cell r="B217" t="str">
            <v>Esc. carga transp. mat 3a cat DMT 50 a 200m</v>
          </cell>
          <cell r="E217" t="str">
            <v>m3</v>
          </cell>
          <cell r="F217">
            <v>20.02</v>
          </cell>
        </row>
        <row r="218">
          <cell r="A218" t="str">
            <v>2 S 01 102 03</v>
          </cell>
          <cell r="B218" t="str">
            <v>Esc. carga transp. mat 3a cat DMT 200 a 400m</v>
          </cell>
          <cell r="E218" t="str">
            <v>m3</v>
          </cell>
          <cell r="F218">
            <v>20.54</v>
          </cell>
        </row>
        <row r="219">
          <cell r="A219" t="str">
            <v>2 S 01 102 04</v>
          </cell>
          <cell r="B219" t="str">
            <v>Esc. carga transp. mat 3a cat DMT 400 a 600m</v>
          </cell>
          <cell r="E219" t="str">
            <v>m3</v>
          </cell>
          <cell r="F219">
            <v>21.27</v>
          </cell>
        </row>
        <row r="220">
          <cell r="A220" t="str">
            <v>2 S 01 102 05</v>
          </cell>
          <cell r="B220" t="str">
            <v>Esc. carga transp. mat 3a cat DMT 600 a 800m</v>
          </cell>
          <cell r="E220" t="str">
            <v>m3</v>
          </cell>
          <cell r="F220">
            <v>21.79</v>
          </cell>
        </row>
        <row r="221">
          <cell r="A221" t="str">
            <v>2 S 01 102 06</v>
          </cell>
          <cell r="B221" t="str">
            <v>Esc. carga transp. mat 3a cat DMT 800 a 1000m</v>
          </cell>
          <cell r="E221" t="str">
            <v>m3</v>
          </cell>
          <cell r="F221">
            <v>22.31</v>
          </cell>
        </row>
        <row r="222">
          <cell r="A222" t="str">
            <v>2 S 01 102 07</v>
          </cell>
          <cell r="B222" t="str">
            <v>Esc. carga transp. mat 3a cat DMT 1000 a 1200m</v>
          </cell>
          <cell r="E222" t="str">
            <v>m3</v>
          </cell>
          <cell r="F222">
            <v>22.54</v>
          </cell>
        </row>
        <row r="223">
          <cell r="A223" t="str">
            <v>2 S 01 300 01</v>
          </cell>
          <cell r="B223" t="str">
            <v>Esc. carga transp. solos moles DMT 0 a 200m</v>
          </cell>
          <cell r="E223" t="str">
            <v>m3</v>
          </cell>
          <cell r="F223">
            <v>10.49</v>
          </cell>
        </row>
        <row r="224">
          <cell r="A224" t="str">
            <v>2 S 01 300 02</v>
          </cell>
          <cell r="B224" t="str">
            <v>Esc. carga transp. solos moles DMT 200 a 400m</v>
          </cell>
          <cell r="E224" t="str">
            <v>m3</v>
          </cell>
          <cell r="F224">
            <v>11.3</v>
          </cell>
        </row>
        <row r="225">
          <cell r="A225" t="str">
            <v>2 S 01 300 03</v>
          </cell>
          <cell r="B225" t="str">
            <v>Esc. carga transp. solos moles DMT 400 a 600m</v>
          </cell>
          <cell r="E225" t="str">
            <v>m3</v>
          </cell>
          <cell r="F225">
            <v>11.64</v>
          </cell>
        </row>
        <row r="226">
          <cell r="A226" t="str">
            <v>2 S 01 300 04</v>
          </cell>
          <cell r="B226" t="str">
            <v>Esc. carga transp. solos moles DMT 600 a 800m</v>
          </cell>
          <cell r="E226" t="str">
            <v>m3</v>
          </cell>
          <cell r="F226">
            <v>12.04</v>
          </cell>
        </row>
        <row r="227">
          <cell r="A227" t="str">
            <v>2 S 01 300 05</v>
          </cell>
          <cell r="B227" t="str">
            <v>Esc. carga transp. solos moles DMT 800 a 1000m</v>
          </cell>
          <cell r="E227" t="str">
            <v>m3</v>
          </cell>
          <cell r="F227">
            <v>12.8</v>
          </cell>
        </row>
        <row r="228">
          <cell r="A228" t="str">
            <v>2 S 01 510 00</v>
          </cell>
          <cell r="B228" t="str">
            <v>Compactação de aterros a 95% proctor normal</v>
          </cell>
          <cell r="E228" t="str">
            <v>m3</v>
          </cell>
          <cell r="F228">
            <v>1.56</v>
          </cell>
        </row>
        <row r="229">
          <cell r="A229" t="str">
            <v>2 S 01 511 00</v>
          </cell>
          <cell r="B229" t="str">
            <v>Compactação de aterros a 100% proctor normal</v>
          </cell>
          <cell r="E229" t="str">
            <v>m3</v>
          </cell>
          <cell r="F229">
            <v>1.81</v>
          </cell>
        </row>
        <row r="230">
          <cell r="A230" t="str">
            <v>2 S 01 512 01</v>
          </cell>
          <cell r="B230" t="str">
            <v>Construção de corpo de aterro em rocha</v>
          </cell>
          <cell r="E230" t="str">
            <v>m3</v>
          </cell>
          <cell r="F230">
            <v>5.1100000000000003</v>
          </cell>
        </row>
        <row r="231">
          <cell r="A231" t="str">
            <v>2 S 01 512 02</v>
          </cell>
          <cell r="B231" t="str">
            <v>Compactação de camada final de aterro de rocha</v>
          </cell>
          <cell r="E231" t="str">
            <v>m3</v>
          </cell>
          <cell r="F231">
            <v>13.4</v>
          </cell>
        </row>
        <row r="232">
          <cell r="A232" t="str">
            <v>2 S 01 513 01</v>
          </cell>
          <cell r="B232" t="str">
            <v>Compactação de material de "bota-fora"</v>
          </cell>
          <cell r="E232" t="str">
            <v>m3</v>
          </cell>
          <cell r="F232">
            <v>1.22</v>
          </cell>
        </row>
        <row r="233">
          <cell r="A233" t="str">
            <v>2 S 02 100 00</v>
          </cell>
          <cell r="B233" t="str">
            <v>Reforço do subleito</v>
          </cell>
          <cell r="E233" t="str">
            <v>m3</v>
          </cell>
          <cell r="F233">
            <v>8.2899999999999991</v>
          </cell>
        </row>
        <row r="234">
          <cell r="A234" t="str">
            <v>2 S 02 110 00</v>
          </cell>
          <cell r="B234" t="str">
            <v>Regularização do subleito</v>
          </cell>
          <cell r="E234" t="str">
            <v>m2</v>
          </cell>
          <cell r="F234">
            <v>0.46</v>
          </cell>
        </row>
        <row r="235">
          <cell r="A235" t="str">
            <v>2 S 02 110 01</v>
          </cell>
          <cell r="B235" t="str">
            <v>Regul. subleito c/ fres. corte contr.autom. greide</v>
          </cell>
          <cell r="E235" t="str">
            <v>m2</v>
          </cell>
          <cell r="F235">
            <v>0.75</v>
          </cell>
        </row>
        <row r="236">
          <cell r="A236" t="str">
            <v>2 S 02 200 00</v>
          </cell>
          <cell r="B236" t="str">
            <v>Sub-base solo estabilizado granul. s/ mistura</v>
          </cell>
          <cell r="E236" t="str">
            <v>m3</v>
          </cell>
          <cell r="F236">
            <v>8.1199999999999992</v>
          </cell>
        </row>
        <row r="237">
          <cell r="A237" t="str">
            <v>2 S 02 200 01</v>
          </cell>
          <cell r="B237" t="str">
            <v>Base solo estabilizado granul. s/ mistura</v>
          </cell>
          <cell r="E237" t="str">
            <v>m3</v>
          </cell>
          <cell r="F237">
            <v>8.2899999999999991</v>
          </cell>
        </row>
        <row r="238">
          <cell r="A238" t="str">
            <v>2 S 02 210 00</v>
          </cell>
          <cell r="B238" t="str">
            <v>Sub-base estab. granul. c/ mistura solo na pista</v>
          </cell>
          <cell r="E238" t="str">
            <v>m3</v>
          </cell>
          <cell r="F238">
            <v>8.93</v>
          </cell>
        </row>
        <row r="239">
          <cell r="A239" t="str">
            <v>2 S 02 210 01</v>
          </cell>
          <cell r="B239" t="str">
            <v>Sub-base estab. granul. c/ mist. solo-areia pista</v>
          </cell>
          <cell r="E239" t="str">
            <v>m3</v>
          </cell>
          <cell r="F239">
            <v>10.02</v>
          </cell>
        </row>
        <row r="240">
          <cell r="A240" t="str">
            <v>2 S 02 210 02</v>
          </cell>
          <cell r="B240" t="str">
            <v>Base estab.granul.c/ mist.solo - areia na pista</v>
          </cell>
          <cell r="E240" t="str">
            <v>m3</v>
          </cell>
          <cell r="F240">
            <v>10.02</v>
          </cell>
        </row>
        <row r="241">
          <cell r="A241" t="str">
            <v>2 S 02 220 00</v>
          </cell>
          <cell r="B241" t="str">
            <v>Base estab.granul.c/ mistura solo - brita</v>
          </cell>
          <cell r="E241" t="str">
            <v>m3</v>
          </cell>
          <cell r="F241">
            <v>27.11</v>
          </cell>
        </row>
        <row r="242">
          <cell r="A242" t="str">
            <v>2 S 02 230 00</v>
          </cell>
          <cell r="B242" t="str">
            <v>Base de brita graduada</v>
          </cell>
          <cell r="E242" t="str">
            <v>m3</v>
          </cell>
          <cell r="F242">
            <v>42.92</v>
          </cell>
        </row>
        <row r="243">
          <cell r="A243" t="str">
            <v>2 S 02 230 01</v>
          </cell>
          <cell r="B243" t="str">
            <v>Base brita grad. c/ dist. agreg. contr. de greide</v>
          </cell>
          <cell r="E243" t="str">
            <v>m3</v>
          </cell>
          <cell r="F243">
            <v>43.93</v>
          </cell>
        </row>
        <row r="244">
          <cell r="A244" t="str">
            <v>2 S 02 231 00</v>
          </cell>
          <cell r="B244" t="str">
            <v>Base de macadame hidráulico</v>
          </cell>
          <cell r="E244" t="str">
            <v>m3</v>
          </cell>
          <cell r="F244">
            <v>37.630000000000003</v>
          </cell>
        </row>
        <row r="245">
          <cell r="A245" t="str">
            <v>2 S 02 241 01</v>
          </cell>
          <cell r="B245" t="str">
            <v>Base de solo cimento c/ mistura em usina</v>
          </cell>
          <cell r="E245" t="str">
            <v>m3</v>
          </cell>
          <cell r="F245">
            <v>109.32</v>
          </cell>
        </row>
        <row r="246">
          <cell r="A246" t="str">
            <v>2 S 02 243 01</v>
          </cell>
          <cell r="B246" t="str">
            <v>Sub-base de solo melhor. c/ cimento mist. em usina</v>
          </cell>
          <cell r="E246" t="str">
            <v>m3</v>
          </cell>
          <cell r="F246">
            <v>62.57</v>
          </cell>
        </row>
        <row r="247">
          <cell r="A247" t="str">
            <v>2 S 02 300 00</v>
          </cell>
          <cell r="B247" t="str">
            <v>Imprimação</v>
          </cell>
          <cell r="E247" t="str">
            <v>m2</v>
          </cell>
          <cell r="F247">
            <v>0.13</v>
          </cell>
        </row>
        <row r="248">
          <cell r="A248" t="str">
            <v>2 S 02 400 00</v>
          </cell>
          <cell r="B248" t="str">
            <v>Pintura de ligação</v>
          </cell>
          <cell r="E248" t="str">
            <v>m2</v>
          </cell>
          <cell r="F248">
            <v>0.09</v>
          </cell>
        </row>
        <row r="249">
          <cell r="A249" t="str">
            <v>2 S 02 500 00</v>
          </cell>
          <cell r="B249" t="str">
            <v>Tratamento superficial simples c/ cap</v>
          </cell>
          <cell r="E249" t="str">
            <v>m2</v>
          </cell>
          <cell r="F249">
            <v>0.49</v>
          </cell>
        </row>
        <row r="250">
          <cell r="A250" t="str">
            <v>2 S 02 500 01</v>
          </cell>
          <cell r="B250" t="str">
            <v>Tratamento superficial simples c/ emulsão</v>
          </cell>
          <cell r="E250" t="str">
            <v>m2</v>
          </cell>
          <cell r="F250">
            <v>0.46</v>
          </cell>
        </row>
        <row r="251">
          <cell r="A251" t="str">
            <v>2 S 02 500 02</v>
          </cell>
          <cell r="B251" t="str">
            <v>Tratamento superficial simples c/ banho diluído</v>
          </cell>
          <cell r="E251" t="str">
            <v>m2</v>
          </cell>
          <cell r="F251">
            <v>0.53</v>
          </cell>
        </row>
        <row r="252">
          <cell r="A252" t="str">
            <v>2 S 02 501 00</v>
          </cell>
          <cell r="B252" t="str">
            <v>Tratamento superficial duplo c/ cap</v>
          </cell>
          <cell r="E252" t="str">
            <v>m2</v>
          </cell>
          <cell r="F252">
            <v>1.45</v>
          </cell>
        </row>
        <row r="253">
          <cell r="A253" t="str">
            <v>2 S 02 501 01</v>
          </cell>
          <cell r="B253" t="str">
            <v>Tratamento superficial duplo c/ emulsão</v>
          </cell>
          <cell r="E253" t="str">
            <v>m2</v>
          </cell>
          <cell r="F253">
            <v>0.9</v>
          </cell>
        </row>
        <row r="254">
          <cell r="A254" t="str">
            <v>2 S 02 501 02</v>
          </cell>
          <cell r="B254" t="str">
            <v>Tratamento superficial duplo c/ banho diluído</v>
          </cell>
          <cell r="E254" t="str">
            <v>m2</v>
          </cell>
          <cell r="F254">
            <v>1.6</v>
          </cell>
        </row>
        <row r="255">
          <cell r="A255" t="str">
            <v>2 S 02 502 00</v>
          </cell>
          <cell r="B255" t="str">
            <v>Tratamento superficial triplo c/ cap</v>
          </cell>
          <cell r="E255" t="str">
            <v>m2</v>
          </cell>
          <cell r="F255">
            <v>2.08</v>
          </cell>
        </row>
        <row r="256">
          <cell r="A256" t="str">
            <v>2 S 02 502 01</v>
          </cell>
          <cell r="B256" t="str">
            <v>Tratamento superficial triplo c/ emulsão</v>
          </cell>
          <cell r="E256" t="str">
            <v>m2</v>
          </cell>
          <cell r="F256">
            <v>2.1</v>
          </cell>
        </row>
        <row r="257">
          <cell r="A257" t="str">
            <v>2 S 02 502 02</v>
          </cell>
          <cell r="B257" t="str">
            <v>Tratamento superficial triplo c/ banho diluído</v>
          </cell>
          <cell r="E257" t="str">
            <v>m2</v>
          </cell>
          <cell r="F257">
            <v>2.29</v>
          </cell>
        </row>
        <row r="258">
          <cell r="A258" t="str">
            <v>2 S 02 530 00</v>
          </cell>
          <cell r="B258" t="str">
            <v>Pré-misturado a frio</v>
          </cell>
          <cell r="E258" t="str">
            <v>m3</v>
          </cell>
          <cell r="F258">
            <v>89.27</v>
          </cell>
        </row>
        <row r="259">
          <cell r="A259" t="str">
            <v>2 S 02 531 00</v>
          </cell>
          <cell r="B259" t="str">
            <v>Macadame betuminoso por penetração</v>
          </cell>
          <cell r="E259" t="str">
            <v>m3</v>
          </cell>
          <cell r="F259">
            <v>51.03</v>
          </cell>
        </row>
        <row r="260">
          <cell r="A260" t="str">
            <v>2 S 02 532 00</v>
          </cell>
          <cell r="B260" t="str">
            <v>Areia-asfalto a quente</v>
          </cell>
          <cell r="E260" t="str">
            <v>t</v>
          </cell>
          <cell r="F260">
            <v>38.67</v>
          </cell>
        </row>
        <row r="261">
          <cell r="A261" t="str">
            <v>2 S 02 540 01</v>
          </cell>
          <cell r="B261" t="str">
            <v>Conc. betuminoso usinado a quente - capa rolamento</v>
          </cell>
          <cell r="E261" t="str">
            <v>t</v>
          </cell>
          <cell r="F261">
            <v>34.15</v>
          </cell>
        </row>
        <row r="262">
          <cell r="A262" t="str">
            <v>2 S 02 540 02</v>
          </cell>
          <cell r="B262" t="str">
            <v>Concreto betuminoso usinado a quente - "binder"</v>
          </cell>
          <cell r="E262" t="str">
            <v>t</v>
          </cell>
          <cell r="F262">
            <v>33.619999999999997</v>
          </cell>
        </row>
        <row r="263">
          <cell r="A263" t="str">
            <v>2 S 02 603 00</v>
          </cell>
          <cell r="B263" t="str">
            <v>Sub-base de concreto rolado</v>
          </cell>
          <cell r="E263" t="str">
            <v>m3</v>
          </cell>
          <cell r="F263">
            <v>108.71</v>
          </cell>
        </row>
        <row r="264">
          <cell r="A264" t="str">
            <v>2 S 02 604 00</v>
          </cell>
          <cell r="B264" t="str">
            <v>Sub-base de concreto de cimento portland</v>
          </cell>
          <cell r="E264" t="str">
            <v>m3</v>
          </cell>
          <cell r="F264">
            <v>136.71</v>
          </cell>
        </row>
        <row r="265">
          <cell r="A265" t="str">
            <v>2 S 02 606 00</v>
          </cell>
          <cell r="B265" t="str">
            <v>Concreto de cimento portland com fôrma deslizante</v>
          </cell>
          <cell r="E265" t="str">
            <v>m3</v>
          </cell>
          <cell r="F265">
            <v>283.45999999999998</v>
          </cell>
        </row>
        <row r="266">
          <cell r="A266" t="str">
            <v>2 S 02 607 00</v>
          </cell>
          <cell r="B266" t="str">
            <v>Concreto cimento portland c/ equip. pequeno porte</v>
          </cell>
          <cell r="E266" t="str">
            <v>m3</v>
          </cell>
          <cell r="F266">
            <v>309.39999999999998</v>
          </cell>
        </row>
        <row r="267">
          <cell r="A267" t="str">
            <v>2 S 02 700 01</v>
          </cell>
          <cell r="B267" t="str">
            <v>Execução pavim. c/ peças pré-moldadas concr.</v>
          </cell>
          <cell r="E267" t="str">
            <v>m2</v>
          </cell>
          <cell r="F267">
            <v>53.64</v>
          </cell>
        </row>
        <row r="268">
          <cell r="A268" t="str">
            <v>2 S 02 702 00</v>
          </cell>
          <cell r="B268" t="str">
            <v>Limpeza e enchimento de junta de pavimento de conc</v>
          </cell>
          <cell r="E268" t="str">
            <v>m</v>
          </cell>
          <cell r="F268">
            <v>2.64</v>
          </cell>
        </row>
        <row r="269">
          <cell r="A269" t="str">
            <v>2 S 03 000 02</v>
          </cell>
          <cell r="B269" t="str">
            <v>Escavação manual de cavas em material 1a cat</v>
          </cell>
          <cell r="E269" t="str">
            <v>m3</v>
          </cell>
          <cell r="F269">
            <v>26.31</v>
          </cell>
        </row>
        <row r="270">
          <cell r="A270" t="str">
            <v>2 S 03 000 03</v>
          </cell>
          <cell r="B270" t="str">
            <v>Escavação manual de cavas em material 2a cat</v>
          </cell>
          <cell r="E270" t="str">
            <v>m3</v>
          </cell>
          <cell r="F270">
            <v>35.08</v>
          </cell>
        </row>
        <row r="271">
          <cell r="A271" t="str">
            <v>2 S 03 010 01</v>
          </cell>
          <cell r="B271" t="str">
            <v>Escavação em cavas de fundação com esgotamento</v>
          </cell>
          <cell r="E271" t="str">
            <v>m3</v>
          </cell>
          <cell r="F271">
            <v>29.91</v>
          </cell>
        </row>
        <row r="272">
          <cell r="A272" t="str">
            <v>2 S 03 119 01</v>
          </cell>
          <cell r="B272" t="str">
            <v>Escoramento com madeira de OAE</v>
          </cell>
          <cell r="E272" t="str">
            <v>m3</v>
          </cell>
          <cell r="F272">
            <v>21</v>
          </cell>
        </row>
        <row r="273">
          <cell r="A273" t="str">
            <v>2 S 03 300 01</v>
          </cell>
          <cell r="B273" t="str">
            <v>Confecção e lançamento concr. magro em betoneira</v>
          </cell>
          <cell r="E273" t="str">
            <v>m3</v>
          </cell>
          <cell r="F273">
            <v>180.91</v>
          </cell>
        </row>
        <row r="274">
          <cell r="A274" t="str">
            <v>2 S 03 321 00</v>
          </cell>
          <cell r="B274" t="str">
            <v>Conc.estr.fck=8 MPa-contr.raz.uso ger.conf. e lanç</v>
          </cell>
          <cell r="E274" t="str">
            <v>m3</v>
          </cell>
          <cell r="F274">
            <v>215.84</v>
          </cell>
        </row>
        <row r="275">
          <cell r="A275" t="str">
            <v>2 S 03 322 00</v>
          </cell>
          <cell r="B275" t="str">
            <v>Conc.estr.fck=10 MPa-contr.raz.uso ger.conf.e lanç</v>
          </cell>
          <cell r="E275" t="str">
            <v>m3</v>
          </cell>
          <cell r="F275">
            <v>227.71</v>
          </cell>
        </row>
        <row r="276">
          <cell r="A276" t="str">
            <v>2 S 03 323 00</v>
          </cell>
          <cell r="B276" t="str">
            <v>Conc.estr.fck=12 MPa-contr.raz.uso ger.conf.e lanç</v>
          </cell>
          <cell r="E276" t="str">
            <v>m3</v>
          </cell>
          <cell r="F276">
            <v>240.46</v>
          </cell>
        </row>
        <row r="277">
          <cell r="A277" t="str">
            <v>2 S 03 324 00</v>
          </cell>
          <cell r="B277" t="str">
            <v>Conc.estr.fck=15 MPa-contr.raz.uso ger.conf.e lanç</v>
          </cell>
          <cell r="E277" t="str">
            <v>m3</v>
          </cell>
          <cell r="F277">
            <v>253.88</v>
          </cell>
        </row>
        <row r="278">
          <cell r="A278" t="str">
            <v>2 S 03 324 01</v>
          </cell>
          <cell r="B278" t="str">
            <v>Conc.estr.fck=15 MPa-contr.raz.c/adit.conf. e lanç</v>
          </cell>
          <cell r="E278" t="str">
            <v>m3</v>
          </cell>
          <cell r="F278">
            <v>234.5</v>
          </cell>
        </row>
        <row r="279">
          <cell r="A279" t="str">
            <v>2 S 03 325 00</v>
          </cell>
          <cell r="B279" t="str">
            <v>Conc.estr.fck=18 MPa-contr.raz.uso ger.conf.e lanç</v>
          </cell>
          <cell r="E279" t="str">
            <v>m3</v>
          </cell>
          <cell r="F279">
            <v>267.14</v>
          </cell>
        </row>
        <row r="280">
          <cell r="A280" t="str">
            <v>2 S 03 325 01</v>
          </cell>
          <cell r="B280" t="str">
            <v>Conc.estr.fck=18 MPa-contr.raz.c/adit.conf. e lanç</v>
          </cell>
          <cell r="E280" t="str">
            <v>m3</v>
          </cell>
          <cell r="F280">
            <v>246.77</v>
          </cell>
        </row>
        <row r="281">
          <cell r="A281" t="str">
            <v>2 S 03 326 00</v>
          </cell>
          <cell r="B281" t="str">
            <v>Conc.estr.fck=20 MPa-contr.raz.uso ger.conf.e lanç</v>
          </cell>
          <cell r="E281" t="str">
            <v>m3</v>
          </cell>
          <cell r="F281">
            <v>277.97000000000003</v>
          </cell>
        </row>
        <row r="282">
          <cell r="A282" t="str">
            <v>2 S 03 326 01</v>
          </cell>
          <cell r="B282" t="str">
            <v>Conc.estr.fck=20 MPa-contr.raz.c/adit.conf. e lanç</v>
          </cell>
          <cell r="E282" t="str">
            <v>m3</v>
          </cell>
          <cell r="F282">
            <v>257.87</v>
          </cell>
        </row>
        <row r="283">
          <cell r="A283" t="str">
            <v>2 S 03 327 00</v>
          </cell>
          <cell r="B283" t="str">
            <v>Conc.estr.fck=22 MPa-contr.raz.uso ger.conf.e lanç</v>
          </cell>
          <cell r="E283" t="str">
            <v>m3</v>
          </cell>
          <cell r="F283">
            <v>290.72000000000003</v>
          </cell>
        </row>
        <row r="284">
          <cell r="A284" t="str">
            <v>2 S 03 328 00</v>
          </cell>
          <cell r="B284" t="str">
            <v>Conc.estr.fck=24 MPa-contr.raz.uso ger.conf.e lanç</v>
          </cell>
          <cell r="E284" t="str">
            <v>m3</v>
          </cell>
          <cell r="F284">
            <v>303.72000000000003</v>
          </cell>
        </row>
        <row r="285">
          <cell r="A285" t="str">
            <v>2 S 03 329 00</v>
          </cell>
          <cell r="B285" t="str">
            <v>Conc.estr.fck=25 MPa-contr.raz.c/adit.conf. e lanç</v>
          </cell>
          <cell r="E285" t="str">
            <v>m3</v>
          </cell>
          <cell r="F285">
            <v>282.39999999999998</v>
          </cell>
        </row>
        <row r="286">
          <cell r="A286" t="str">
            <v>2 S 03 329 01</v>
          </cell>
          <cell r="B286" t="str">
            <v>Conc.estr.fck=26 MPa-contr.raz.uso ger.conf.e lanç</v>
          </cell>
          <cell r="E286" t="str">
            <v>m3</v>
          </cell>
          <cell r="F286">
            <v>315.58</v>
          </cell>
        </row>
        <row r="287">
          <cell r="A287" t="str">
            <v>2 S 03 329 02</v>
          </cell>
          <cell r="B287" t="str">
            <v>Conc.estr.fck=30 MPa-contr.raz.uso ger.conf.e lanç</v>
          </cell>
          <cell r="E287" t="str">
            <v>m3</v>
          </cell>
          <cell r="F287">
            <v>327.2</v>
          </cell>
        </row>
        <row r="288">
          <cell r="A288" t="str">
            <v>2 S 03 329 03</v>
          </cell>
          <cell r="B288" t="str">
            <v>Conc.estr.fck=30 MPa-contr.raz.uso ger.conf.e lanç</v>
          </cell>
          <cell r="E288" t="str">
            <v>m3</v>
          </cell>
          <cell r="F288">
            <v>304.86</v>
          </cell>
        </row>
        <row r="289">
          <cell r="A289" t="str">
            <v>2 S 03 329 04</v>
          </cell>
          <cell r="B289" t="str">
            <v>Conc.estr.fck=35 MPa-contr.raz.c/adit.conf. e lanç</v>
          </cell>
          <cell r="E289" t="str">
            <v>m3</v>
          </cell>
          <cell r="F289">
            <v>327.78</v>
          </cell>
        </row>
        <row r="290">
          <cell r="A290" t="str">
            <v>2 S 03 370 00</v>
          </cell>
          <cell r="B290" t="str">
            <v>Forma comum de madeira</v>
          </cell>
          <cell r="E290" t="str">
            <v>m2</v>
          </cell>
          <cell r="F290">
            <v>30.53</v>
          </cell>
        </row>
        <row r="291">
          <cell r="A291" t="str">
            <v>2 S 03 371 01</v>
          </cell>
          <cell r="B291" t="str">
            <v>Forma de placa compensada resinada</v>
          </cell>
          <cell r="E291" t="str">
            <v>m2</v>
          </cell>
          <cell r="F291">
            <v>24.24</v>
          </cell>
        </row>
        <row r="292">
          <cell r="A292" t="str">
            <v>2 S 03 371 02</v>
          </cell>
          <cell r="B292" t="str">
            <v>Forma de placa compensada plastificada</v>
          </cell>
          <cell r="E292" t="str">
            <v>m2</v>
          </cell>
          <cell r="F292">
            <v>26.83</v>
          </cell>
        </row>
        <row r="293">
          <cell r="A293" t="str">
            <v>2 S 03 372 01</v>
          </cell>
          <cell r="B293" t="str">
            <v>Formas para tubulão</v>
          </cell>
          <cell r="E293" t="str">
            <v>m2</v>
          </cell>
          <cell r="F293">
            <v>15.4</v>
          </cell>
        </row>
        <row r="294">
          <cell r="A294" t="str">
            <v>2 S 03 401 01</v>
          </cell>
          <cell r="B294" t="str">
            <v>Estaca tipo Franki D=350 mm</v>
          </cell>
          <cell r="E294" t="str">
            <v>m</v>
          </cell>
          <cell r="F294">
            <v>125.92</v>
          </cell>
        </row>
        <row r="295">
          <cell r="A295" t="str">
            <v>2 S 03 401 02</v>
          </cell>
          <cell r="B295" t="str">
            <v>Estaca tipo Franki D=400 mm</v>
          </cell>
          <cell r="E295" t="str">
            <v>m</v>
          </cell>
          <cell r="F295">
            <v>138.46</v>
          </cell>
        </row>
        <row r="296">
          <cell r="A296" t="str">
            <v>2 S 03 401 03</v>
          </cell>
          <cell r="B296" t="str">
            <v>Estaca tipo Franki D=520 mm</v>
          </cell>
          <cell r="E296" t="str">
            <v>m</v>
          </cell>
          <cell r="F296">
            <v>190.99</v>
          </cell>
        </row>
        <row r="297">
          <cell r="A297" t="str">
            <v>2 S 03 401 04</v>
          </cell>
          <cell r="B297" t="str">
            <v>Estaca tipo Franki D=600 mm</v>
          </cell>
          <cell r="E297" t="str">
            <v>m</v>
          </cell>
          <cell r="F297">
            <v>238.61</v>
          </cell>
        </row>
        <row r="298">
          <cell r="A298" t="str">
            <v>2 S 03 402 01</v>
          </cell>
          <cell r="B298" t="str">
            <v>Cravação estacas pré-mold. de concreto 30 x 30 cm</v>
          </cell>
          <cell r="E298" t="str">
            <v>m</v>
          </cell>
          <cell r="F298">
            <v>127.15</v>
          </cell>
        </row>
        <row r="299">
          <cell r="A299" t="str">
            <v>2 S 03 404 01</v>
          </cell>
          <cell r="B299" t="str">
            <v>Forn. e crav. estacas perfil met. I de 10" simples</v>
          </cell>
          <cell r="E299" t="str">
            <v>m</v>
          </cell>
          <cell r="F299">
            <v>260.58999999999997</v>
          </cell>
        </row>
        <row r="300">
          <cell r="A300" t="str">
            <v>2 S 03 404 04</v>
          </cell>
          <cell r="B300" t="str">
            <v>Forn. e crav. estacas perfil met. I de 10" duplo</v>
          </cell>
          <cell r="E300" t="str">
            <v>m</v>
          </cell>
          <cell r="F300">
            <v>403.83</v>
          </cell>
        </row>
        <row r="301">
          <cell r="A301" t="str">
            <v>2 S 03 404 11</v>
          </cell>
          <cell r="B301" t="str">
            <v>Cravação estacas met. trilhos soldados - estrela</v>
          </cell>
          <cell r="E301" t="str">
            <v>m</v>
          </cell>
          <cell r="F301">
            <v>266.54000000000002</v>
          </cell>
        </row>
        <row r="302">
          <cell r="A302" t="str">
            <v>2 S 03 410 01</v>
          </cell>
          <cell r="B302" t="str">
            <v>Tubulão a céu aberto diâmetro externo = 1,00 m</v>
          </cell>
          <cell r="E302" t="str">
            <v>m</v>
          </cell>
          <cell r="F302">
            <v>773.36</v>
          </cell>
        </row>
        <row r="303">
          <cell r="A303" t="str">
            <v>2 S 03 410 11</v>
          </cell>
          <cell r="B303" t="str">
            <v>Tubulão a céu aberto diâmetro externo = 1,20 m</v>
          </cell>
          <cell r="E303" t="str">
            <v>m</v>
          </cell>
          <cell r="F303">
            <v>1002.96</v>
          </cell>
        </row>
        <row r="304">
          <cell r="A304" t="str">
            <v>2 S 03 410 21</v>
          </cell>
          <cell r="B304" t="str">
            <v>Tubulão a céu aberto diâmetro externo = 1,40 m</v>
          </cell>
          <cell r="E304" t="str">
            <v>m</v>
          </cell>
          <cell r="F304">
            <v>1253.0999999999999</v>
          </cell>
        </row>
        <row r="305">
          <cell r="A305" t="str">
            <v>2 S 03 410 31</v>
          </cell>
          <cell r="B305" t="str">
            <v>Tubulão a céu aberto diâmetro externo = 1,60 m</v>
          </cell>
          <cell r="E305" t="str">
            <v>m</v>
          </cell>
          <cell r="F305">
            <v>1513.82</v>
          </cell>
        </row>
        <row r="306">
          <cell r="A306" t="str">
            <v>2 S 03 410 41</v>
          </cell>
          <cell r="B306" t="str">
            <v>Tubulão a céu aberto diâmetro externo = 1,80 m</v>
          </cell>
          <cell r="E306" t="str">
            <v>m</v>
          </cell>
          <cell r="F306">
            <v>1826.88</v>
          </cell>
        </row>
        <row r="307">
          <cell r="A307" t="str">
            <v>2 S 03 410 51</v>
          </cell>
          <cell r="B307" t="str">
            <v>Tubulão a céu aberto diâmetro externo = 2,00 m</v>
          </cell>
          <cell r="E307" t="str">
            <v>m</v>
          </cell>
          <cell r="F307">
            <v>2174.0300000000002</v>
          </cell>
        </row>
        <row r="308">
          <cell r="A308" t="str">
            <v>2 S 03 410 61</v>
          </cell>
          <cell r="B308" t="str">
            <v>Tubulão a céu aberto diâmetro externo = 2,20 m</v>
          </cell>
          <cell r="E308" t="str">
            <v>m</v>
          </cell>
          <cell r="F308">
            <v>2588.98</v>
          </cell>
        </row>
        <row r="309">
          <cell r="A309" t="str">
            <v>2 S 03 411 11</v>
          </cell>
          <cell r="B309" t="str">
            <v>Tub.ar comp.D=1,2 m prof.até 12 m lâmina d'água LF</v>
          </cell>
          <cell r="E309" t="str">
            <v>m</v>
          </cell>
          <cell r="F309">
            <v>2381.86</v>
          </cell>
        </row>
        <row r="310">
          <cell r="A310" t="str">
            <v>2 S 03 411 12</v>
          </cell>
          <cell r="B310" t="str">
            <v>Tub.ar comp.D=1,2 m prof. 12/18 m lâmina d'água LF</v>
          </cell>
          <cell r="E310" t="str">
            <v>m</v>
          </cell>
          <cell r="F310">
            <v>2648.55</v>
          </cell>
        </row>
        <row r="311">
          <cell r="A311" t="str">
            <v>2 S 03 411 13</v>
          </cell>
          <cell r="B311" t="str">
            <v>Tub.ar comp.D=1,2 m prof. 18/24 m lâmina d'água LF</v>
          </cell>
          <cell r="E311" t="str">
            <v>m</v>
          </cell>
          <cell r="F311">
            <v>2937.19</v>
          </cell>
        </row>
        <row r="312">
          <cell r="A312" t="str">
            <v>2 S 03 411 14</v>
          </cell>
          <cell r="B312" t="str">
            <v>Tub.ar comp.D=1,2 m prof. 24/27 m lâmina d'água LF</v>
          </cell>
          <cell r="E312" t="str">
            <v>m</v>
          </cell>
          <cell r="F312">
            <v>3358.9</v>
          </cell>
        </row>
        <row r="313">
          <cell r="A313" t="str">
            <v>2 S 03 411 15</v>
          </cell>
          <cell r="B313" t="str">
            <v>Tub.ar.comp.D=1,2 m prof. 27/31 m lâmina d'água LF</v>
          </cell>
          <cell r="E313" t="str">
            <v>m</v>
          </cell>
          <cell r="F313">
            <v>3944.44</v>
          </cell>
        </row>
        <row r="314">
          <cell r="A314" t="str">
            <v>2 S 03 411 21</v>
          </cell>
          <cell r="B314" t="str">
            <v>Tub.ar.comp.D=1,4 m prof.até 12 m lâmina d'água LF</v>
          </cell>
          <cell r="E314" t="str">
            <v>m</v>
          </cell>
          <cell r="F314">
            <v>3082.9</v>
          </cell>
        </row>
        <row r="315">
          <cell r="A315" t="str">
            <v>2 S 03 411 22</v>
          </cell>
          <cell r="B315" t="str">
            <v>Tub.ar comp.D=1,4 m prof. 12/18 m lâmina d'água LF</v>
          </cell>
          <cell r="E315" t="str">
            <v>m</v>
          </cell>
          <cell r="F315">
            <v>3441.26</v>
          </cell>
        </row>
        <row r="316">
          <cell r="A316" t="str">
            <v>2 S 03 411 23</v>
          </cell>
          <cell r="B316" t="str">
            <v>Tub.ar comp.D=1,4 m prof. 18/24 m lâmina d'água LF</v>
          </cell>
          <cell r="E316" t="str">
            <v>m</v>
          </cell>
          <cell r="F316">
            <v>3828.28</v>
          </cell>
        </row>
        <row r="317">
          <cell r="A317" t="str">
            <v>2 S 03 411 24</v>
          </cell>
          <cell r="B317" t="str">
            <v>Tub.ar comp.D=1,4 m prof. 24/27 m lâmina d'água LF</v>
          </cell>
          <cell r="E317" t="str">
            <v>m</v>
          </cell>
          <cell r="F317">
            <v>4394.09</v>
          </cell>
        </row>
        <row r="318">
          <cell r="A318" t="str">
            <v>2 S 03 411 25</v>
          </cell>
          <cell r="B318" t="str">
            <v>Tub.ar comp.D=1,4 m prof. 27/31 m lâmina d'água LF</v>
          </cell>
          <cell r="E318" t="str">
            <v>m</v>
          </cell>
          <cell r="F318">
            <v>5346.16</v>
          </cell>
        </row>
        <row r="319">
          <cell r="A319" t="str">
            <v>2 S 03 411 31</v>
          </cell>
          <cell r="B319" t="str">
            <v>Tub.ar comp.D=1,6 m prof.até 12 m lâmina d'água LF</v>
          </cell>
          <cell r="E319" t="str">
            <v>m</v>
          </cell>
          <cell r="F319">
            <v>3921.04</v>
          </cell>
        </row>
        <row r="320">
          <cell r="A320" t="str">
            <v>2 S 03 411 32</v>
          </cell>
          <cell r="B320" t="str">
            <v>Tub.ar comp.D=1,6 m prof. 12/18 m lâmina d'água LF</v>
          </cell>
          <cell r="E320" t="str">
            <v>m</v>
          </cell>
          <cell r="F320">
            <v>4394.1899999999996</v>
          </cell>
        </row>
        <row r="321">
          <cell r="A321" t="str">
            <v>2 S 03 411 33</v>
          </cell>
          <cell r="B321" t="str">
            <v>Tub.ar comp.D=1,6 m prof. 18/24 m lâmina d'água LF</v>
          </cell>
          <cell r="E321" t="str">
            <v>m</v>
          </cell>
          <cell r="F321">
            <v>4905.6000000000004</v>
          </cell>
        </row>
        <row r="322">
          <cell r="A322" t="str">
            <v>2 S 03 411 34</v>
          </cell>
          <cell r="B322" t="str">
            <v>Tub.ar comp.D=1,6 m prof. 24/27 m lâmina d'água LF</v>
          </cell>
          <cell r="E322" t="str">
            <v>m</v>
          </cell>
          <cell r="F322">
            <v>5653.63</v>
          </cell>
        </row>
        <row r="323">
          <cell r="A323" t="str">
            <v>2 S 03 411 35</v>
          </cell>
          <cell r="B323" t="str">
            <v>Tub.ar comp.D=1,6 m prof. 27/31 m lâmina d'água LF</v>
          </cell>
          <cell r="E323" t="str">
            <v>m</v>
          </cell>
          <cell r="F323">
            <v>6911.34</v>
          </cell>
        </row>
        <row r="324">
          <cell r="A324" t="str">
            <v>2 S 03 411 41</v>
          </cell>
          <cell r="B324" t="str">
            <v>Tub.ar comp.D=1,8 m prof.até 12 m lâmina d'água LF</v>
          </cell>
          <cell r="E324" t="str">
            <v>m</v>
          </cell>
          <cell r="F324">
            <v>4925.0200000000004</v>
          </cell>
        </row>
        <row r="325">
          <cell r="A325" t="str">
            <v>2 S 03 411 42</v>
          </cell>
          <cell r="B325" t="str">
            <v>Tub.ar comp.D=1,8 m prof. 12/18 m lâmina d'água LF</v>
          </cell>
          <cell r="E325" t="str">
            <v>m</v>
          </cell>
          <cell r="F325">
            <v>5532.88</v>
          </cell>
        </row>
        <row r="326">
          <cell r="A326" t="str">
            <v>2 S 03 411 43</v>
          </cell>
          <cell r="B326" t="str">
            <v>Tub.ar comp.D=1,8 m prof. 18/24 m lâmina d'água LF</v>
          </cell>
          <cell r="E326" t="str">
            <v>m</v>
          </cell>
          <cell r="F326">
            <v>6193.77</v>
          </cell>
        </row>
        <row r="327">
          <cell r="A327" t="str">
            <v>2 S 03 411 44</v>
          </cell>
          <cell r="B327" t="str">
            <v>Tub.ar comp.D=1,8 m prof. 24/27 m lâmina d'água LF</v>
          </cell>
          <cell r="E327" t="str">
            <v>m</v>
          </cell>
          <cell r="F327">
            <v>7163.5</v>
          </cell>
        </row>
        <row r="328">
          <cell r="A328" t="str">
            <v>2 S 03 411 45</v>
          </cell>
          <cell r="B328" t="str">
            <v>Tub.ar comp.D=1,8 m prof. 27/31 m lâmina d'água LF</v>
          </cell>
          <cell r="E328" t="str">
            <v>m</v>
          </cell>
          <cell r="F328">
            <v>8788.49</v>
          </cell>
        </row>
        <row r="329">
          <cell r="A329" t="str">
            <v>2 S 03 411 51</v>
          </cell>
          <cell r="B329" t="str">
            <v>Tub.ar comp.D=2,0 m até 12 m lâmina d'água LF</v>
          </cell>
          <cell r="E329" t="str">
            <v>m</v>
          </cell>
          <cell r="F329">
            <v>5872.03</v>
          </cell>
        </row>
        <row r="330">
          <cell r="A330" t="str">
            <v>2 S 03 411 52</v>
          </cell>
          <cell r="B330" t="str">
            <v>Tub.ar comp.D=2,0 m prof. 12/18 m lâmina d'água LF</v>
          </cell>
          <cell r="E330" t="str">
            <v>m</v>
          </cell>
          <cell r="F330">
            <v>6605.12</v>
          </cell>
        </row>
        <row r="331">
          <cell r="A331" t="str">
            <v>2 S 03 411 53</v>
          </cell>
          <cell r="B331" t="str">
            <v>Tub.ar comp.D=2,0 m prof.18/24 m lâmina d'água LF</v>
          </cell>
          <cell r="E331" t="str">
            <v>m</v>
          </cell>
          <cell r="F331">
            <v>7430.86</v>
          </cell>
        </row>
        <row r="332">
          <cell r="A332" t="str">
            <v>2 S 03 411 54</v>
          </cell>
          <cell r="B332" t="str">
            <v>Tub.ar comp.D=2,0 m prof.24/27 m lâmina d'água LF</v>
          </cell>
          <cell r="E332" t="str">
            <v>m</v>
          </cell>
          <cell r="F332">
            <v>8557.61</v>
          </cell>
        </row>
        <row r="333">
          <cell r="A333" t="str">
            <v>2 S 03 411 55</v>
          </cell>
          <cell r="B333" t="str">
            <v>Tub.ar comp.D=2,0 m prof.27/31 m lâmina d'água LF</v>
          </cell>
          <cell r="E333" t="str">
            <v>m</v>
          </cell>
          <cell r="F333">
            <v>10507.63</v>
          </cell>
        </row>
        <row r="334">
          <cell r="A334" t="str">
            <v>2 S 03 411 61</v>
          </cell>
          <cell r="B334" t="str">
            <v>Tub.ar comp.D=2,2 m prof.até 12 m lâmina d'água LF</v>
          </cell>
          <cell r="E334" t="str">
            <v>m</v>
          </cell>
          <cell r="F334">
            <v>7211.43</v>
          </cell>
        </row>
        <row r="335">
          <cell r="A335" t="str">
            <v>2 S 03 411 62</v>
          </cell>
          <cell r="B335" t="str">
            <v>Tub.ar comp.D=2,2 m prof.12/18 m lâmina d'água LF</v>
          </cell>
          <cell r="E335" t="str">
            <v>m</v>
          </cell>
          <cell r="F335">
            <v>8127.56</v>
          </cell>
        </row>
        <row r="336">
          <cell r="A336" t="str">
            <v>2 S 03 411 63</v>
          </cell>
          <cell r="B336" t="str">
            <v>Tub.ar comp.D=2,2 m prof.18/24 m lâmina d'água LF</v>
          </cell>
          <cell r="E336" t="str">
            <v>m</v>
          </cell>
          <cell r="F336">
            <v>9120.11</v>
          </cell>
        </row>
        <row r="337">
          <cell r="A337" t="str">
            <v>2 S 03 411 64</v>
          </cell>
          <cell r="B337" t="str">
            <v>Tub.ar comp.D=2,2 m prof.24/27 m lâmina d'água LF</v>
          </cell>
          <cell r="E337" t="str">
            <v>m</v>
          </cell>
          <cell r="F337">
            <v>10568.89</v>
          </cell>
        </row>
        <row r="338">
          <cell r="A338" t="str">
            <v>2 S 03 411 65</v>
          </cell>
          <cell r="B338" t="str">
            <v>Tub.ar comp.D=2,2 m prof.27/31m lâmina d'água LF</v>
          </cell>
          <cell r="E338" t="str">
            <v>m</v>
          </cell>
          <cell r="F338">
            <v>12527.11</v>
          </cell>
        </row>
        <row r="339">
          <cell r="A339" t="str">
            <v>2 S 03 412 01</v>
          </cell>
          <cell r="B339" t="str">
            <v>Esc.p/alarg. base tub.ar comp.prof. até 12 m LF</v>
          </cell>
          <cell r="E339" t="str">
            <v>m3</v>
          </cell>
          <cell r="F339">
            <v>1352.9</v>
          </cell>
        </row>
        <row r="340">
          <cell r="A340" t="str">
            <v>2 S 03 412 02</v>
          </cell>
          <cell r="B340" t="str">
            <v>Esc.p/alarg. base tub.ar comp.prof.12/18 m LF</v>
          </cell>
          <cell r="E340" t="str">
            <v>m3</v>
          </cell>
          <cell r="F340">
            <v>1584.9</v>
          </cell>
        </row>
        <row r="341">
          <cell r="A341" t="str">
            <v>2 S 03 412 03</v>
          </cell>
          <cell r="B341" t="str">
            <v>Esc.p/alarg. base tub.ar comp.prof.18/24 m LF</v>
          </cell>
          <cell r="E341" t="str">
            <v>m3</v>
          </cell>
          <cell r="F341">
            <v>1835.63</v>
          </cell>
        </row>
        <row r="342">
          <cell r="A342" t="str">
            <v>2 S 03 412 04</v>
          </cell>
          <cell r="B342" t="str">
            <v>Esc.p/alarg. base tub.ar comp.prof.24/27 m LF</v>
          </cell>
          <cell r="E342" t="str">
            <v>m3</v>
          </cell>
          <cell r="F342">
            <v>2201.66</v>
          </cell>
        </row>
        <row r="343">
          <cell r="A343" t="str">
            <v>2 S 03 412 05</v>
          </cell>
          <cell r="B343" t="str">
            <v>Esc.p/alarg. base tub.ar comp.prof.27/31m LF</v>
          </cell>
          <cell r="E343" t="str">
            <v>m3</v>
          </cell>
          <cell r="F343">
            <v>2819.05</v>
          </cell>
        </row>
        <row r="344">
          <cell r="A344" t="str">
            <v>2 S 03 412 11</v>
          </cell>
          <cell r="B344" t="str">
            <v>Forn.lanç.conc. base tub.ar comp.até 12m LF</v>
          </cell>
          <cell r="E344" t="str">
            <v>m3</v>
          </cell>
          <cell r="F344">
            <v>296.33</v>
          </cell>
        </row>
        <row r="345">
          <cell r="A345" t="str">
            <v>2 S 03 412 12</v>
          </cell>
          <cell r="B345" t="str">
            <v>Forn.lanc.conc.base tub.ar comp.prof.12/18m LF</v>
          </cell>
          <cell r="E345" t="str">
            <v>m3</v>
          </cell>
          <cell r="F345">
            <v>316.25</v>
          </cell>
        </row>
        <row r="346">
          <cell r="A346" t="str">
            <v>2 S 03 412 13</v>
          </cell>
          <cell r="B346" t="str">
            <v>Forn.lanç.conc.base tub.ar comp.prof.18/24m LF</v>
          </cell>
          <cell r="E346" t="str">
            <v>m3</v>
          </cell>
          <cell r="F346">
            <v>337.81</v>
          </cell>
        </row>
        <row r="347">
          <cell r="A347" t="str">
            <v>2 S 03 412 14</v>
          </cell>
          <cell r="B347" t="str">
            <v>Forn.lanç.conc.base tub.ar comp.prof.24/27m LF</v>
          </cell>
          <cell r="E347" t="str">
            <v>m3</v>
          </cell>
          <cell r="F347">
            <v>368.94</v>
          </cell>
        </row>
        <row r="348">
          <cell r="A348" t="str">
            <v>2 S 03 412 15</v>
          </cell>
          <cell r="B348" t="str">
            <v>Forn.lanç.conc.base tub.ar comp.prof. 27/31m LF</v>
          </cell>
          <cell r="E348" t="str">
            <v>m3</v>
          </cell>
          <cell r="F348">
            <v>420.85</v>
          </cell>
        </row>
        <row r="349">
          <cell r="A349" t="str">
            <v>2 S 03 510 00</v>
          </cell>
          <cell r="B349" t="str">
            <v>Aparelho apoio em neoprene fretado-forn. e aplic.</v>
          </cell>
          <cell r="E349" t="str">
            <v>kg</v>
          </cell>
          <cell r="F349">
            <v>43.54</v>
          </cell>
        </row>
        <row r="350">
          <cell r="A350" t="str">
            <v>2 S 03 700 01</v>
          </cell>
          <cell r="B350" t="str">
            <v>Fabricação guarda-corpo tipo GM, moldado no local</v>
          </cell>
          <cell r="E350" t="str">
            <v>m</v>
          </cell>
          <cell r="F350">
            <v>183.82</v>
          </cell>
        </row>
        <row r="351">
          <cell r="A351" t="str">
            <v>2 S 03 920 01</v>
          </cell>
          <cell r="B351" t="str">
            <v>Abertura concretagem bases tubulões céu aberto</v>
          </cell>
          <cell r="E351" t="str">
            <v>m3</v>
          </cell>
          <cell r="F351">
            <v>573.25</v>
          </cell>
        </row>
        <row r="352">
          <cell r="A352" t="str">
            <v>2 S 03 930 00</v>
          </cell>
          <cell r="B352" t="str">
            <v>Junta de cantoneira</v>
          </cell>
          <cell r="E352" t="str">
            <v>m</v>
          </cell>
          <cell r="F352">
            <v>71.989999999999995</v>
          </cell>
        </row>
        <row r="353">
          <cell r="A353" t="str">
            <v>2 S 03 940 00</v>
          </cell>
          <cell r="B353" t="str">
            <v>Compactação manual</v>
          </cell>
          <cell r="E353" t="str">
            <v>m3</v>
          </cell>
          <cell r="F353">
            <v>9.44</v>
          </cell>
        </row>
        <row r="354">
          <cell r="A354" t="str">
            <v>2 S 03 940 01</v>
          </cell>
          <cell r="B354" t="str">
            <v>Reaterro e compactação</v>
          </cell>
          <cell r="E354" t="str">
            <v>m3</v>
          </cell>
          <cell r="F354">
            <v>16.04</v>
          </cell>
        </row>
        <row r="355">
          <cell r="A355" t="str">
            <v>2 S 03 951 01</v>
          </cell>
          <cell r="B355" t="str">
            <v>Pintura com nata de cimento</v>
          </cell>
          <cell r="E355" t="str">
            <v>m2</v>
          </cell>
          <cell r="F355">
            <v>3.82</v>
          </cell>
        </row>
        <row r="356">
          <cell r="A356" t="str">
            <v>2 S 03 990 01</v>
          </cell>
          <cell r="B356" t="str">
            <v>Confecção e colocação cabo 4 cord de 12,7 mm - MAC</v>
          </cell>
          <cell r="E356" t="str">
            <v>kg</v>
          </cell>
          <cell r="F356">
            <v>10.93</v>
          </cell>
        </row>
        <row r="357">
          <cell r="A357" t="str">
            <v>2 S 03 990 02</v>
          </cell>
          <cell r="B357" t="str">
            <v>Confecção e colocação cabo 6 cord de 12,7 mm - MAC</v>
          </cell>
          <cell r="E357" t="str">
            <v>kg</v>
          </cell>
          <cell r="F357">
            <v>10.61</v>
          </cell>
        </row>
        <row r="358">
          <cell r="A358" t="str">
            <v>2 S 03 990 03</v>
          </cell>
          <cell r="B358" t="str">
            <v>Confecção e colocação cabo 7 cord de 12,7 mm - MAC</v>
          </cell>
          <cell r="E358" t="str">
            <v>kg</v>
          </cell>
          <cell r="F358">
            <v>9.56</v>
          </cell>
        </row>
        <row r="359">
          <cell r="A359" t="str">
            <v>2 S 03 990 04</v>
          </cell>
          <cell r="B359" t="str">
            <v>Confecção e colocação cabo 12 cord de 12,7 mm -MAC</v>
          </cell>
          <cell r="E359" t="str">
            <v>kg</v>
          </cell>
          <cell r="F359">
            <v>8.6999999999999993</v>
          </cell>
        </row>
        <row r="360">
          <cell r="A360" t="str">
            <v>2 S 03 990 05</v>
          </cell>
          <cell r="B360" t="str">
            <v>Confecção e colocação cabo 4 cord. D=12,7mm FREYSS</v>
          </cell>
          <cell r="E360" t="str">
            <v>kg</v>
          </cell>
          <cell r="F360">
            <v>11.39</v>
          </cell>
        </row>
        <row r="361">
          <cell r="A361" t="str">
            <v>2 S 03 990 06</v>
          </cell>
          <cell r="B361" t="str">
            <v>Confecção e colocação cabo 6 cord. D=12,7mm FREYSS</v>
          </cell>
          <cell r="E361" t="str">
            <v>kg</v>
          </cell>
          <cell r="F361">
            <v>10.1</v>
          </cell>
        </row>
        <row r="362">
          <cell r="A362" t="str">
            <v>2 S 03 990 07</v>
          </cell>
          <cell r="B362" t="str">
            <v>Confecção e colocação cabo 7 cord. D=12,7mm FREYSS</v>
          </cell>
          <cell r="E362" t="str">
            <v>kg</v>
          </cell>
          <cell r="F362">
            <v>9.44</v>
          </cell>
        </row>
        <row r="363">
          <cell r="A363" t="str">
            <v>2 S 03 990 08</v>
          </cell>
          <cell r="B363" t="str">
            <v>Confecção e colocação cabo 12cord. D=12,7mm FREYSS</v>
          </cell>
          <cell r="E363" t="str">
            <v>kg</v>
          </cell>
          <cell r="F363">
            <v>8.41</v>
          </cell>
        </row>
        <row r="364">
          <cell r="A364" t="str">
            <v>2 S 03 991 01</v>
          </cell>
          <cell r="B364" t="str">
            <v>Dreno de PVC D=75 mm</v>
          </cell>
          <cell r="E364" t="str">
            <v>und</v>
          </cell>
          <cell r="F364">
            <v>7.79</v>
          </cell>
        </row>
        <row r="365">
          <cell r="A365" t="str">
            <v>2 S 03 991 02</v>
          </cell>
          <cell r="B365" t="str">
            <v>Dreno de PVC D=100 mm</v>
          </cell>
          <cell r="E365" t="str">
            <v>und</v>
          </cell>
          <cell r="F365">
            <v>8.1999999999999993</v>
          </cell>
        </row>
        <row r="366">
          <cell r="A366" t="str">
            <v>2 S 03 999 01</v>
          </cell>
          <cell r="B366" t="str">
            <v>Protensão e injeção cabo 4 cord. D=12,7 mm - MAC</v>
          </cell>
          <cell r="E366" t="str">
            <v>und</v>
          </cell>
          <cell r="F366">
            <v>302.45999999999998</v>
          </cell>
        </row>
        <row r="367">
          <cell r="A367" t="str">
            <v>2 S 03 999 02</v>
          </cell>
          <cell r="B367" t="str">
            <v>Protensão e injeção cabo 6 cord. D=12,7 mm - MAC</v>
          </cell>
          <cell r="E367" t="str">
            <v>und</v>
          </cell>
          <cell r="F367">
            <v>443.97</v>
          </cell>
        </row>
        <row r="368">
          <cell r="A368" t="str">
            <v>2 S 03 999 03</v>
          </cell>
          <cell r="B368" t="str">
            <v>Protensão e injeção cabo 7 cord. D=12,7 mm - MAC</v>
          </cell>
          <cell r="E368" t="str">
            <v>und</v>
          </cell>
          <cell r="F368">
            <v>441.99</v>
          </cell>
        </row>
        <row r="369">
          <cell r="A369" t="str">
            <v>2 S 03 999 04</v>
          </cell>
          <cell r="B369" t="str">
            <v>Protensão e injeção cabo 12 cord. D=12,7 mm - MAC</v>
          </cell>
          <cell r="E369" t="str">
            <v>und</v>
          </cell>
          <cell r="F369">
            <v>827.42</v>
          </cell>
        </row>
        <row r="370">
          <cell r="A370" t="str">
            <v>2 S 03 999 05</v>
          </cell>
          <cell r="B370" t="str">
            <v>Protensão e injeção cabo 4 cord. D=12,7mm - FREYSS</v>
          </cell>
          <cell r="E370" t="str">
            <v>und</v>
          </cell>
          <cell r="F370">
            <v>341.41</v>
          </cell>
        </row>
        <row r="371">
          <cell r="A371" t="str">
            <v>2 S 03 999 06</v>
          </cell>
          <cell r="B371" t="str">
            <v>Protensão e injeção cabo 6 cord. D=12,7mm - FREYSS</v>
          </cell>
          <cell r="E371" t="str">
            <v>und</v>
          </cell>
          <cell r="F371">
            <v>478.11</v>
          </cell>
        </row>
        <row r="372">
          <cell r="A372" t="str">
            <v>2 S 03 999 07</v>
          </cell>
          <cell r="B372" t="str">
            <v>Protensão e injeção cabo 7 cord. D=12,7mm - FREYSS</v>
          </cell>
          <cell r="E372" t="str">
            <v>und</v>
          </cell>
          <cell r="F372">
            <v>529.21</v>
          </cell>
        </row>
        <row r="373">
          <cell r="A373" t="str">
            <v>2 S 03 999 08</v>
          </cell>
          <cell r="B373" t="str">
            <v>Protensão e injeção cabo 12 cord. D=12,7mm FREYSS</v>
          </cell>
          <cell r="E373" t="str">
            <v>und</v>
          </cell>
          <cell r="F373">
            <v>955.7</v>
          </cell>
        </row>
        <row r="374">
          <cell r="A374" t="str">
            <v>2 S 04 000 00</v>
          </cell>
          <cell r="B374" t="str">
            <v>Escavação manual em material de 1a cat</v>
          </cell>
          <cell r="E374" t="str">
            <v>m3</v>
          </cell>
          <cell r="F374">
            <v>23.38</v>
          </cell>
        </row>
        <row r="375">
          <cell r="A375" t="str">
            <v>2 S 04 000 01</v>
          </cell>
          <cell r="B375" t="str">
            <v>Escavação manual reat.compact.mat.1a cat.</v>
          </cell>
          <cell r="E375" t="str">
            <v>m3</v>
          </cell>
          <cell r="F375">
            <v>26.21</v>
          </cell>
        </row>
        <row r="376">
          <cell r="A376" t="str">
            <v>2 S 04 001 00</v>
          </cell>
          <cell r="B376" t="str">
            <v>Escavação mecânica de vala em mat.1a cat.</v>
          </cell>
          <cell r="E376" t="str">
            <v>m3</v>
          </cell>
          <cell r="F376">
            <v>3.64</v>
          </cell>
        </row>
        <row r="377">
          <cell r="A377" t="str">
            <v>2 S 04 001 01</v>
          </cell>
          <cell r="B377" t="str">
            <v>Escavação mecânica reat. e comp. vala mat.1a cat.</v>
          </cell>
          <cell r="E377" t="str">
            <v>m3</v>
          </cell>
          <cell r="F377">
            <v>6</v>
          </cell>
        </row>
        <row r="378">
          <cell r="A378" t="str">
            <v>2 S 04 002 01</v>
          </cell>
          <cell r="B378" t="str">
            <v>Perfuração para dreno sub-horizontal mat. 1a cat.</v>
          </cell>
          <cell r="E378" t="str">
            <v>m</v>
          </cell>
          <cell r="F378">
            <v>77</v>
          </cell>
        </row>
        <row r="379">
          <cell r="A379" t="str">
            <v>2 S 04 010 00</v>
          </cell>
          <cell r="B379" t="str">
            <v>Escavação manual material 2a categoria</v>
          </cell>
          <cell r="E379" t="str">
            <v>m3</v>
          </cell>
          <cell r="F379">
            <v>24.52</v>
          </cell>
        </row>
        <row r="380">
          <cell r="A380" t="str">
            <v>2 S 04 010 01</v>
          </cell>
          <cell r="B380" t="str">
            <v>Escavação manual reat.compactação em mat.2a cat.</v>
          </cell>
          <cell r="E380" t="str">
            <v>m3</v>
          </cell>
          <cell r="F380">
            <v>32.909999999999997</v>
          </cell>
        </row>
        <row r="381">
          <cell r="A381" t="str">
            <v>2 S 04 011 00</v>
          </cell>
          <cell r="B381" t="str">
            <v>Escavação mecânica de vala em mat. 2a categoria</v>
          </cell>
          <cell r="E381" t="str">
            <v>m3</v>
          </cell>
          <cell r="F381">
            <v>4.37</v>
          </cell>
        </row>
        <row r="382">
          <cell r="A382" t="str">
            <v>2 S 04 011 01</v>
          </cell>
          <cell r="B382" t="str">
            <v>Escavação mecânica reat.compact. vala mat.2a cat.</v>
          </cell>
          <cell r="E382" t="str">
            <v>m3</v>
          </cell>
          <cell r="F382">
            <v>7.2</v>
          </cell>
        </row>
        <row r="383">
          <cell r="A383" t="str">
            <v>2 S 04 012 01</v>
          </cell>
          <cell r="B383" t="str">
            <v>Perfuração para dreno sub-horizontal mat 2a cat.</v>
          </cell>
          <cell r="E383" t="str">
            <v>m</v>
          </cell>
          <cell r="F383">
            <v>169.21</v>
          </cell>
        </row>
        <row r="384">
          <cell r="A384" t="str">
            <v>2 S 04 020 00</v>
          </cell>
          <cell r="B384" t="str">
            <v>Escavação em vala material de 3a categoria</v>
          </cell>
          <cell r="E384" t="str">
            <v>m3</v>
          </cell>
          <cell r="F384">
            <v>52.49</v>
          </cell>
        </row>
        <row r="385">
          <cell r="A385" t="str">
            <v>2 S 04 100 01</v>
          </cell>
          <cell r="B385" t="str">
            <v>Corpo BSTC D=0,60m</v>
          </cell>
          <cell r="E385" t="str">
            <v>m</v>
          </cell>
          <cell r="F385">
            <v>216.56</v>
          </cell>
        </row>
        <row r="386">
          <cell r="A386" t="str">
            <v>2 S 04 100 02</v>
          </cell>
          <cell r="B386" t="str">
            <v>Corpo BSTC D=0,80m</v>
          </cell>
          <cell r="E386" t="str">
            <v>m</v>
          </cell>
          <cell r="F386">
            <v>315.29000000000002</v>
          </cell>
        </row>
        <row r="387">
          <cell r="A387" t="str">
            <v>2 S 04 100 03</v>
          </cell>
          <cell r="B387" t="str">
            <v>Corpo BSTC D=1,00m</v>
          </cell>
          <cell r="E387" t="str">
            <v>m</v>
          </cell>
          <cell r="F387">
            <v>450.19</v>
          </cell>
        </row>
        <row r="388">
          <cell r="A388" t="str">
            <v>2 S 04 100 04</v>
          </cell>
          <cell r="B388" t="str">
            <v>Corpo BSTC D=1,20m</v>
          </cell>
          <cell r="E388" t="str">
            <v>m</v>
          </cell>
          <cell r="F388">
            <v>605.29999999999995</v>
          </cell>
        </row>
        <row r="389">
          <cell r="A389" t="str">
            <v>2 S 04 100 05</v>
          </cell>
          <cell r="B389" t="str">
            <v>Corpo BSTC D=1,50m</v>
          </cell>
          <cell r="E389" t="str">
            <v>m</v>
          </cell>
          <cell r="F389">
            <v>898.56</v>
          </cell>
        </row>
        <row r="390">
          <cell r="A390" t="str">
            <v>2 S 04 101 01</v>
          </cell>
          <cell r="B390" t="str">
            <v>Boca BSTC D=0,60 m normal</v>
          </cell>
          <cell r="E390" t="str">
            <v>und</v>
          </cell>
          <cell r="F390">
            <v>467.01</v>
          </cell>
        </row>
        <row r="391">
          <cell r="A391" t="str">
            <v>2 S 04 101 02</v>
          </cell>
          <cell r="B391" t="str">
            <v>Boca BSTC D=0,80m normal</v>
          </cell>
          <cell r="E391" t="str">
            <v>und</v>
          </cell>
          <cell r="F391">
            <v>778.51</v>
          </cell>
        </row>
        <row r="392">
          <cell r="A392" t="str">
            <v>2 S 04 101 03</v>
          </cell>
          <cell r="B392" t="str">
            <v>Boca BSTC D=1,00m normal</v>
          </cell>
          <cell r="E392" t="str">
            <v>und</v>
          </cell>
          <cell r="F392">
            <v>1204.75</v>
          </cell>
        </row>
        <row r="393">
          <cell r="A393" t="str">
            <v>2 S 04 101 04</v>
          </cell>
          <cell r="B393" t="str">
            <v>Boca BSTC D=1,20m normal</v>
          </cell>
          <cell r="E393" t="str">
            <v>und</v>
          </cell>
          <cell r="F393">
            <v>1743.56</v>
          </cell>
        </row>
        <row r="394">
          <cell r="A394" t="str">
            <v>2 S 04 101 05</v>
          </cell>
          <cell r="B394" t="str">
            <v>Boca BSTC D=1,50m normal</v>
          </cell>
          <cell r="E394" t="str">
            <v>und</v>
          </cell>
          <cell r="F394">
            <v>3148.01</v>
          </cell>
        </row>
        <row r="395">
          <cell r="A395" t="str">
            <v>2 S 04 101 06</v>
          </cell>
          <cell r="B395" t="str">
            <v>Boca BSTC D=0,60m - esc.=15</v>
          </cell>
          <cell r="E395" t="str">
            <v>und</v>
          </cell>
          <cell r="F395">
            <v>490.76</v>
          </cell>
        </row>
        <row r="396">
          <cell r="A396" t="str">
            <v>2 S 04 101 07</v>
          </cell>
          <cell r="B396" t="str">
            <v>Boca BSTC D=0,80 m - esc.=15</v>
          </cell>
          <cell r="E396" t="str">
            <v>und</v>
          </cell>
          <cell r="F396">
            <v>819.08</v>
          </cell>
        </row>
        <row r="397">
          <cell r="A397" t="str">
            <v>2 S 04 101 08</v>
          </cell>
          <cell r="B397" t="str">
            <v>Boca BSTC D=1,00 m - esc.=15</v>
          </cell>
          <cell r="E397" t="str">
            <v>und</v>
          </cell>
          <cell r="F397">
            <v>1263.28</v>
          </cell>
        </row>
        <row r="398">
          <cell r="A398" t="str">
            <v>2 S 04 101 09</v>
          </cell>
          <cell r="B398" t="str">
            <v>Boca BSTC D=1,20 m - esc.=15</v>
          </cell>
          <cell r="E398" t="str">
            <v>und</v>
          </cell>
          <cell r="F398">
            <v>1834.07</v>
          </cell>
        </row>
        <row r="399">
          <cell r="A399" t="str">
            <v>2 S 04 101 10</v>
          </cell>
          <cell r="B399" t="str">
            <v>Boca BSTC D=1,50 m - esc.=15</v>
          </cell>
          <cell r="E399" t="str">
            <v>und</v>
          </cell>
          <cell r="F399">
            <v>3317.23</v>
          </cell>
        </row>
        <row r="400">
          <cell r="A400" t="str">
            <v>2 S 04 101 11</v>
          </cell>
          <cell r="B400" t="str">
            <v>Boca BSTC D=0,60 m - esc.=30</v>
          </cell>
          <cell r="E400" t="str">
            <v>und</v>
          </cell>
          <cell r="F400">
            <v>547.66</v>
          </cell>
        </row>
        <row r="401">
          <cell r="A401" t="str">
            <v>2 S 04 101 12</v>
          </cell>
          <cell r="B401" t="str">
            <v>Boca BSTC D=0,80 m - esc.=30</v>
          </cell>
          <cell r="E401" t="str">
            <v>und</v>
          </cell>
          <cell r="F401">
            <v>911.4</v>
          </cell>
        </row>
        <row r="402">
          <cell r="A402" t="str">
            <v>2 S 04 101 13</v>
          </cell>
          <cell r="B402" t="str">
            <v>Boca BSTC D=1,00 m - esc.=30</v>
          </cell>
          <cell r="E402" t="str">
            <v>und</v>
          </cell>
          <cell r="F402">
            <v>1405.29</v>
          </cell>
        </row>
        <row r="403">
          <cell r="A403" t="str">
            <v>2 S 04 101 14</v>
          </cell>
          <cell r="B403" t="str">
            <v>Boca BSTC D=1,20 m - esc.=30</v>
          </cell>
          <cell r="E403" t="str">
            <v>und</v>
          </cell>
          <cell r="F403">
            <v>2045.56</v>
          </cell>
        </row>
        <row r="404">
          <cell r="A404" t="str">
            <v>2 S 04 101 15</v>
          </cell>
          <cell r="B404" t="str">
            <v>Boca BSTC D=1,50 m - esc.=30</v>
          </cell>
          <cell r="E404" t="str">
            <v>und</v>
          </cell>
          <cell r="F404">
            <v>3710.45</v>
          </cell>
        </row>
        <row r="405">
          <cell r="A405" t="str">
            <v>2 S 04 101 16</v>
          </cell>
          <cell r="B405" t="str">
            <v>Boca BSTC D=0,60 m - esc.=45</v>
          </cell>
          <cell r="E405" t="str">
            <v>und</v>
          </cell>
          <cell r="F405">
            <v>676.96</v>
          </cell>
        </row>
        <row r="406">
          <cell r="A406" t="str">
            <v>2 S 04 101 17</v>
          </cell>
          <cell r="B406" t="str">
            <v>Boca BSTC D=0,80 m - esc.=45</v>
          </cell>
          <cell r="E406" t="str">
            <v>und</v>
          </cell>
          <cell r="F406">
            <v>1226.7</v>
          </cell>
        </row>
        <row r="407">
          <cell r="A407" t="str">
            <v>2 S 04 101 18</v>
          </cell>
          <cell r="B407" t="str">
            <v>Boca BSTC D=1,00 m - esc.=45</v>
          </cell>
          <cell r="E407" t="str">
            <v>und</v>
          </cell>
          <cell r="F407">
            <v>1742.67</v>
          </cell>
        </row>
        <row r="408">
          <cell r="A408" t="str">
            <v>2 S 04 101 19</v>
          </cell>
          <cell r="B408" t="str">
            <v>Boca BSTC D=1,20 m - esc.=45</v>
          </cell>
          <cell r="E408" t="str">
            <v>und</v>
          </cell>
          <cell r="F408">
            <v>2538.5</v>
          </cell>
        </row>
        <row r="409">
          <cell r="A409" t="str">
            <v>2 S 04 101 20</v>
          </cell>
          <cell r="B409" t="str">
            <v>Boca BSTC D=1,50 m - esc.=45</v>
          </cell>
          <cell r="E409" t="str">
            <v>und</v>
          </cell>
          <cell r="F409">
            <v>4665.8900000000003</v>
          </cell>
        </row>
        <row r="410">
          <cell r="A410" t="str">
            <v>2 S 04 110 01</v>
          </cell>
          <cell r="B410" t="str">
            <v>Corpo BDTC D=1,00m</v>
          </cell>
          <cell r="E410" t="str">
            <v>m</v>
          </cell>
          <cell r="F410">
            <v>927.15</v>
          </cell>
        </row>
        <row r="411">
          <cell r="A411" t="str">
            <v>2 S 04 110 02</v>
          </cell>
          <cell r="B411" t="str">
            <v>Corpo BDTC D=1,20m</v>
          </cell>
          <cell r="E411" t="str">
            <v>m</v>
          </cell>
          <cell r="F411">
            <v>1186.5</v>
          </cell>
        </row>
        <row r="412">
          <cell r="A412" t="str">
            <v>2 S 04 110 03</v>
          </cell>
          <cell r="B412" t="str">
            <v>Corpo BDTC D=1,50m</v>
          </cell>
          <cell r="E412" t="str">
            <v>m</v>
          </cell>
          <cell r="F412">
            <v>1894.91</v>
          </cell>
        </row>
        <row r="413">
          <cell r="A413" t="str">
            <v>2 S 04 111 01</v>
          </cell>
          <cell r="B413" t="str">
            <v>Boca BDTC D=1,00m normal</v>
          </cell>
          <cell r="E413" t="str">
            <v>und</v>
          </cell>
          <cell r="F413">
            <v>1687.18</v>
          </cell>
        </row>
        <row r="414">
          <cell r="A414" t="str">
            <v>2 S 04 111 02</v>
          </cell>
          <cell r="B414" t="str">
            <v>Boca BDTC D=1,20m normal</v>
          </cell>
          <cell r="E414" t="str">
            <v>und</v>
          </cell>
          <cell r="F414">
            <v>2449.44</v>
          </cell>
        </row>
        <row r="415">
          <cell r="A415" t="str">
            <v>2 S 04 111 03</v>
          </cell>
          <cell r="B415" t="str">
            <v>Boca BDTC D=1,50m normal</v>
          </cell>
          <cell r="E415" t="str">
            <v>und</v>
          </cell>
          <cell r="F415">
            <v>4303.68</v>
          </cell>
        </row>
        <row r="416">
          <cell r="A416" t="str">
            <v>2 S 04 111 05</v>
          </cell>
          <cell r="B416" t="str">
            <v>Boca BDTC D=1,00 m - esc.=15</v>
          </cell>
          <cell r="E416" t="str">
            <v>und</v>
          </cell>
          <cell r="F416">
            <v>1762.9</v>
          </cell>
        </row>
        <row r="417">
          <cell r="A417" t="str">
            <v>2 S 04 111 06</v>
          </cell>
          <cell r="B417" t="str">
            <v>Boca BDTC D=1,20 m - esc.=15</v>
          </cell>
          <cell r="E417" t="str">
            <v>und</v>
          </cell>
          <cell r="F417">
            <v>2564.41</v>
          </cell>
        </row>
        <row r="418">
          <cell r="A418" t="str">
            <v>2 S 04 111 07</v>
          </cell>
          <cell r="B418" t="str">
            <v>Boca BDTC D=1,50 m - esc.=15</v>
          </cell>
          <cell r="E418" t="str">
            <v>und</v>
          </cell>
          <cell r="F418">
            <v>4518.67</v>
          </cell>
        </row>
        <row r="419">
          <cell r="A419" t="str">
            <v>2 S 04 111 08</v>
          </cell>
          <cell r="B419" t="str">
            <v>Boca BDTC D=1,00 - esc.=30</v>
          </cell>
          <cell r="E419" t="str">
            <v>und</v>
          </cell>
          <cell r="F419">
            <v>1960.49</v>
          </cell>
        </row>
        <row r="420">
          <cell r="A420" t="str">
            <v>2 S 04 111 09</v>
          </cell>
          <cell r="B420" t="str">
            <v>Boca BDTC D=1,20 m - esc.=30</v>
          </cell>
          <cell r="E420" t="str">
            <v>und</v>
          </cell>
          <cell r="F420">
            <v>2854.31</v>
          </cell>
        </row>
        <row r="421">
          <cell r="A421" t="str">
            <v>2 S 04 111 10</v>
          </cell>
          <cell r="B421" t="str">
            <v>Boca BDTC D=1,50 m - esc.=30</v>
          </cell>
          <cell r="E421" t="str">
            <v>und</v>
          </cell>
          <cell r="F421">
            <v>5049.58</v>
          </cell>
        </row>
        <row r="422">
          <cell r="A422" t="str">
            <v>2 S 04 111 11</v>
          </cell>
          <cell r="B422" t="str">
            <v>Boca BDTC D=1,00 m - esc.=45</v>
          </cell>
          <cell r="E422" t="str">
            <v>und</v>
          </cell>
          <cell r="F422">
            <v>2420.2399999999998</v>
          </cell>
        </row>
        <row r="423">
          <cell r="A423" t="str">
            <v>2 S 04 111 12</v>
          </cell>
          <cell r="B423" t="str">
            <v>Boca BDTC D=1,20 m - esc.=45</v>
          </cell>
          <cell r="E423" t="str">
            <v>und</v>
          </cell>
          <cell r="F423">
            <v>3523.01</v>
          </cell>
        </row>
        <row r="424">
          <cell r="A424" t="str">
            <v>2 S 04 111 13</v>
          </cell>
          <cell r="B424" t="str">
            <v>Boca BDTC D=1,50 m - esc.=45</v>
          </cell>
          <cell r="E424" t="str">
            <v>und</v>
          </cell>
          <cell r="F424">
            <v>6248.02</v>
          </cell>
        </row>
        <row r="425">
          <cell r="A425" t="str">
            <v>2 S 04 120 01</v>
          </cell>
          <cell r="B425" t="str">
            <v>Corpo BTTC D=1,00m</v>
          </cell>
          <cell r="E425" t="str">
            <v>m</v>
          </cell>
          <cell r="F425">
            <v>1307.51</v>
          </cell>
        </row>
        <row r="426">
          <cell r="A426" t="str">
            <v>2 S 04 120 02</v>
          </cell>
          <cell r="B426" t="str">
            <v>Corpo BTTC D=1,20m</v>
          </cell>
          <cell r="E426" t="str">
            <v>m</v>
          </cell>
          <cell r="F426">
            <v>1768.82</v>
          </cell>
        </row>
        <row r="427">
          <cell r="A427" t="str">
            <v>2 S 04 120 03</v>
          </cell>
          <cell r="B427" t="str">
            <v>Corpo BTTC D=1,50m</v>
          </cell>
          <cell r="E427" t="str">
            <v>m</v>
          </cell>
          <cell r="F427">
            <v>2637.95</v>
          </cell>
        </row>
        <row r="428">
          <cell r="A428" t="str">
            <v>2 S 04 121 01</v>
          </cell>
          <cell r="B428" t="str">
            <v>Boca BTTC D=1,00m normal</v>
          </cell>
          <cell r="E428" t="str">
            <v>und</v>
          </cell>
          <cell r="F428">
            <v>2177.25</v>
          </cell>
        </row>
        <row r="429">
          <cell r="A429" t="str">
            <v>2 S 04 121 02</v>
          </cell>
          <cell r="B429" t="str">
            <v>Boca BTTC D=1,20m normal</v>
          </cell>
          <cell r="E429" t="str">
            <v>und</v>
          </cell>
          <cell r="F429">
            <v>3162.21</v>
          </cell>
        </row>
        <row r="430">
          <cell r="A430" t="str">
            <v>2 S 04 121 03</v>
          </cell>
          <cell r="B430" t="str">
            <v>Boca BTTC D=1,50m normal</v>
          </cell>
          <cell r="E430" t="str">
            <v>und</v>
          </cell>
          <cell r="F430">
            <v>5501.76</v>
          </cell>
        </row>
        <row r="431">
          <cell r="A431" t="str">
            <v>2 S 04 121 04</v>
          </cell>
          <cell r="B431" t="str">
            <v>Boca BTTC D=1,00 m - esc.=15</v>
          </cell>
          <cell r="E431" t="str">
            <v>und</v>
          </cell>
          <cell r="F431">
            <v>2268.85</v>
          </cell>
        </row>
        <row r="432">
          <cell r="A432" t="str">
            <v>2 S 04 121 05</v>
          </cell>
          <cell r="B432" t="str">
            <v>Boca BTTC D=1,20 m - esc.=15</v>
          </cell>
          <cell r="E432" t="str">
            <v>und</v>
          </cell>
          <cell r="F432">
            <v>3302.99</v>
          </cell>
        </row>
        <row r="433">
          <cell r="A433" t="str">
            <v>2 S 04 121 06</v>
          </cell>
          <cell r="B433" t="str">
            <v>Boca BTTC D=1,50 m - esc.=15</v>
          </cell>
          <cell r="E433" t="str">
            <v>und</v>
          </cell>
          <cell r="F433">
            <v>5751.61</v>
          </cell>
        </row>
        <row r="434">
          <cell r="A434" t="str">
            <v>2 S 04 121 07</v>
          </cell>
          <cell r="B434" t="str">
            <v>Boca BTTC D=1,00 m - esc.=30</v>
          </cell>
          <cell r="E434" t="str">
            <v>und</v>
          </cell>
          <cell r="F434">
            <v>2524.5500000000002</v>
          </cell>
        </row>
        <row r="435">
          <cell r="A435" t="str">
            <v>2 S 04 121 08</v>
          </cell>
          <cell r="B435" t="str">
            <v>Boca BTTC D=1,20 m - esc.=30</v>
          </cell>
          <cell r="E435" t="str">
            <v>und</v>
          </cell>
          <cell r="F435">
            <v>3674.13</v>
          </cell>
        </row>
        <row r="436">
          <cell r="A436" t="str">
            <v>2 S 04 121 09</v>
          </cell>
          <cell r="B436" t="str">
            <v>Boca BTTC D=1,50 m - esc.=30</v>
          </cell>
          <cell r="E436" t="str">
            <v>und</v>
          </cell>
          <cell r="F436">
            <v>6416.14</v>
          </cell>
        </row>
        <row r="437">
          <cell r="A437" t="str">
            <v>2 S 04 121 10</v>
          </cell>
          <cell r="B437" t="str">
            <v>Boca BTTC D=1,00 m - esc.=45</v>
          </cell>
          <cell r="E437" t="str">
            <v>und</v>
          </cell>
          <cell r="F437">
            <v>3102.83</v>
          </cell>
        </row>
        <row r="438">
          <cell r="A438" t="str">
            <v>2 S 04 121 11</v>
          </cell>
          <cell r="B438" t="str">
            <v>Boca BTTC D=1,20 m - esc.=45</v>
          </cell>
          <cell r="E438" t="str">
            <v>und</v>
          </cell>
          <cell r="F438">
            <v>4520.6400000000003</v>
          </cell>
        </row>
        <row r="439">
          <cell r="A439" t="str">
            <v>2 S 04 121 12</v>
          </cell>
          <cell r="B439" t="str">
            <v>Boca BTTC D=1,50 m - esc.=45</v>
          </cell>
          <cell r="E439" t="str">
            <v>und</v>
          </cell>
          <cell r="F439">
            <v>7937.31</v>
          </cell>
        </row>
        <row r="440">
          <cell r="A440" t="str">
            <v>2 S 04 200 01</v>
          </cell>
          <cell r="B440" t="str">
            <v>Corpo BSCC 1,50 x 1,50 m alt. 0 a 1,00 m</v>
          </cell>
          <cell r="E440" t="str">
            <v>und</v>
          </cell>
          <cell r="F440">
            <v>943.77</v>
          </cell>
        </row>
        <row r="441">
          <cell r="A441" t="str">
            <v>2 S 04 200 02</v>
          </cell>
          <cell r="B441" t="str">
            <v>Corpo BSCC 2,00 x 2,00 m alt. 0 a 1,00 m</v>
          </cell>
          <cell r="E441" t="str">
            <v>und</v>
          </cell>
          <cell r="F441">
            <v>1364.43</v>
          </cell>
        </row>
        <row r="442">
          <cell r="A442" t="str">
            <v>2 S 04 200 03</v>
          </cell>
          <cell r="B442" t="str">
            <v>Corpo BSCC 2,50 x 2,50 m alt. 0 a 1,00 m</v>
          </cell>
          <cell r="E442" t="str">
            <v>m</v>
          </cell>
          <cell r="F442">
            <v>1942.01</v>
          </cell>
        </row>
        <row r="443">
          <cell r="A443" t="str">
            <v>2 S 04 200 04</v>
          </cell>
          <cell r="B443" t="str">
            <v>Corpo BSCC 3,00 x 3,00 m alt. 0 a 1,00 m</v>
          </cell>
          <cell r="E443" t="str">
            <v>m</v>
          </cell>
          <cell r="F443">
            <v>2556.91</v>
          </cell>
        </row>
        <row r="444">
          <cell r="A444" t="str">
            <v>2 S 04 200 05</v>
          </cell>
          <cell r="B444" t="str">
            <v>Corpo BSCC 1,50 x 1,50 m alt. 1,00 a 2,50 m</v>
          </cell>
          <cell r="E444" t="str">
            <v>m</v>
          </cell>
          <cell r="F444">
            <v>854.14</v>
          </cell>
        </row>
        <row r="445">
          <cell r="A445" t="str">
            <v>2 S 04 200 06</v>
          </cell>
          <cell r="B445" t="str">
            <v>Corpo BSCC 2,00 x 2,00 m alt. 1,00 a 2,50 m</v>
          </cell>
          <cell r="E445" t="str">
            <v>m</v>
          </cell>
          <cell r="F445">
            <v>1220.78</v>
          </cell>
        </row>
        <row r="446">
          <cell r="A446" t="str">
            <v>2 S 04 200 07</v>
          </cell>
          <cell r="B446" t="str">
            <v>Corpo BSCC 2,50 x 2,50 m alt. 1,00 a 2,50 m</v>
          </cell>
          <cell r="E446" t="str">
            <v>m</v>
          </cell>
          <cell r="F446">
            <v>1836.29</v>
          </cell>
        </row>
        <row r="447">
          <cell r="A447" t="str">
            <v>2 S 04 200 08</v>
          </cell>
          <cell r="B447" t="str">
            <v>Corpo BSCC 3,00 x 3,00 m alt. 1,00 a 2,50 m</v>
          </cell>
          <cell r="E447" t="str">
            <v>m</v>
          </cell>
          <cell r="F447">
            <v>2496.2199999999998</v>
          </cell>
        </row>
        <row r="448">
          <cell r="A448" t="str">
            <v>2 S 04 200 09</v>
          </cell>
          <cell r="B448" t="str">
            <v>Corpo BSCC 1,50 x 1,50 m alt. 2,50 a 5,00 m</v>
          </cell>
          <cell r="E448" t="str">
            <v>m</v>
          </cell>
          <cell r="F448">
            <v>932.05</v>
          </cell>
        </row>
        <row r="449">
          <cell r="A449" t="str">
            <v>2 S 04 200 10</v>
          </cell>
          <cell r="B449" t="str">
            <v>Corpo BSCC 2,00 x 2,00 m alt. 2,50 a 5,00 m</v>
          </cell>
          <cell r="E449" t="str">
            <v>m</v>
          </cell>
          <cell r="F449">
            <v>1443.11</v>
          </cell>
        </row>
        <row r="450">
          <cell r="A450" t="str">
            <v>2 S 04 200 11</v>
          </cell>
          <cell r="B450" t="str">
            <v>Corpo BSCC 2,50 x 2,50 m alt. 2,50 a 5,00 m</v>
          </cell>
          <cell r="E450" t="str">
            <v>m</v>
          </cell>
          <cell r="F450">
            <v>2118.4699999999998</v>
          </cell>
        </row>
        <row r="451">
          <cell r="A451" t="str">
            <v>2 S 04 200 12</v>
          </cell>
          <cell r="B451" t="str">
            <v>Corpo BSCC 3,00 x 3,00 m alt. 2,50 a 5,00 m</v>
          </cell>
          <cell r="E451" t="str">
            <v>m</v>
          </cell>
          <cell r="F451">
            <v>3067.32</v>
          </cell>
        </row>
        <row r="452">
          <cell r="A452" t="str">
            <v>2 S 04 200 13</v>
          </cell>
          <cell r="B452" t="str">
            <v>Corpo BSCC 1,50 x 1,50 m alt. 5,00 a 7,50 m</v>
          </cell>
          <cell r="E452" t="str">
            <v>m</v>
          </cell>
          <cell r="F452">
            <v>1063.42</v>
          </cell>
        </row>
        <row r="453">
          <cell r="A453" t="str">
            <v>2 S 04 200 14</v>
          </cell>
          <cell r="B453" t="str">
            <v>Corpo BSCC 2,00 x 2,00 m alt. 5,00 a 7,50 m</v>
          </cell>
          <cell r="E453" t="str">
            <v>m</v>
          </cell>
          <cell r="F453">
            <v>1623.18</v>
          </cell>
        </row>
        <row r="454">
          <cell r="A454" t="str">
            <v>2 S 04 200 15</v>
          </cell>
          <cell r="B454" t="str">
            <v>Corpo BSCC 2,50 x 2,50 m alt. 5,00 a 7,50 m</v>
          </cell>
          <cell r="E454" t="str">
            <v>m</v>
          </cell>
          <cell r="F454">
            <v>2370.19</v>
          </cell>
        </row>
        <row r="455">
          <cell r="A455" t="str">
            <v>2 S 04 200 16</v>
          </cell>
          <cell r="B455" t="str">
            <v>Corpo BSCC 3,00 x 3,00 m alt. 5,00 a 7,50 m</v>
          </cell>
          <cell r="E455" t="str">
            <v>m</v>
          </cell>
          <cell r="F455">
            <v>3359.73</v>
          </cell>
        </row>
        <row r="456">
          <cell r="A456" t="str">
            <v>2 S 04 200 17</v>
          </cell>
          <cell r="B456" t="str">
            <v>Corpo BSCC 1,50 x 1,50 m alt. 7,50 a 10,00 m</v>
          </cell>
          <cell r="E456" t="str">
            <v>m</v>
          </cell>
          <cell r="F456">
            <v>1223.9100000000001</v>
          </cell>
        </row>
        <row r="457">
          <cell r="A457" t="str">
            <v>2 S 04 200 18</v>
          </cell>
          <cell r="B457" t="str">
            <v>Corpo BSCC 2,00 x 2,00 m alt. 7,50 a 10,00 m</v>
          </cell>
          <cell r="E457" t="str">
            <v>m</v>
          </cell>
          <cell r="F457">
            <v>1828.6</v>
          </cell>
        </row>
        <row r="458">
          <cell r="A458" t="str">
            <v>2 S 04 200 19</v>
          </cell>
          <cell r="B458" t="str">
            <v>Corpo BSCC 2,50 x 2,50 m alt. 7,50 a 10,00 m</v>
          </cell>
          <cell r="E458" t="str">
            <v>m</v>
          </cell>
          <cell r="F458">
            <v>2612.86</v>
          </cell>
        </row>
        <row r="459">
          <cell r="A459" t="str">
            <v>2 S 04 200 20</v>
          </cell>
          <cell r="B459" t="str">
            <v>Corpo BSCC 3,00 x 3,00 m alt. 7,50 a 10,00 m</v>
          </cell>
          <cell r="E459" t="str">
            <v>m</v>
          </cell>
          <cell r="F459">
            <v>3692.26</v>
          </cell>
        </row>
        <row r="460">
          <cell r="A460" t="str">
            <v>2 S 04 200 21</v>
          </cell>
          <cell r="B460" t="str">
            <v>Corpo BSCC 1,50 x 1,50 m alt. 10,00 a 12,50 m</v>
          </cell>
          <cell r="E460" t="str">
            <v>m</v>
          </cell>
          <cell r="F460">
            <v>1274.94</v>
          </cell>
        </row>
        <row r="461">
          <cell r="A461" t="str">
            <v>2 S 04 200 22</v>
          </cell>
          <cell r="B461" t="str">
            <v>Corpo BSCC 2,00 x 2,00 m alt. 10,00 a 12,50 m</v>
          </cell>
          <cell r="E461" t="str">
            <v>m</v>
          </cell>
          <cell r="F461">
            <v>1990.99</v>
          </cell>
        </row>
        <row r="462">
          <cell r="A462" t="str">
            <v>2 S 04 200 23</v>
          </cell>
          <cell r="B462" t="str">
            <v>Corpo BSCC 2,50 x 2,50 m alt. 10,00 a 12,50 m</v>
          </cell>
          <cell r="E462" t="str">
            <v>m</v>
          </cell>
          <cell r="F462">
            <v>2874.2</v>
          </cell>
        </row>
        <row r="463">
          <cell r="A463" t="str">
            <v>2 S 04 200 24</v>
          </cell>
          <cell r="B463" t="str">
            <v>Corpo BSCC 3,00 a 3,00 m alt. 10,00 a 12,50 m</v>
          </cell>
          <cell r="E463" t="str">
            <v>m</v>
          </cell>
          <cell r="F463">
            <v>4012.73</v>
          </cell>
        </row>
        <row r="464">
          <cell r="A464" t="str">
            <v>2 S 04 200 25</v>
          </cell>
          <cell r="B464" t="str">
            <v>Corpo BSCC 1,50 x 1,50 m alt. 12,50 a 15,00 m</v>
          </cell>
          <cell r="E464" t="str">
            <v>m</v>
          </cell>
          <cell r="F464">
            <v>1339.2</v>
          </cell>
        </row>
        <row r="465">
          <cell r="A465" t="str">
            <v>2 S 04 200 26</v>
          </cell>
          <cell r="B465" t="str">
            <v>Corpo BSCC 2,00 a 2,00 m alt. 12,50 a 15,00 m</v>
          </cell>
          <cell r="E465" t="str">
            <v>m</v>
          </cell>
          <cell r="F465">
            <v>2140.7800000000002</v>
          </cell>
        </row>
        <row r="466">
          <cell r="A466" t="str">
            <v>2 S 04 200 27</v>
          </cell>
          <cell r="B466" t="str">
            <v>Corpo BSCC 2,50 x 2,50 m alt. 12,50 a 15,00 m</v>
          </cell>
          <cell r="E466" t="str">
            <v>m</v>
          </cell>
          <cell r="F466">
            <v>3247.57</v>
          </cell>
        </row>
        <row r="467">
          <cell r="A467" t="str">
            <v>2 S 04 200 28</v>
          </cell>
          <cell r="B467" t="str">
            <v>Corpo BSCC 3,00 x 3,00 m alt. 12,50 a 15,00 m</v>
          </cell>
          <cell r="E467" t="str">
            <v>m</v>
          </cell>
          <cell r="F467">
            <v>4343</v>
          </cell>
        </row>
        <row r="468">
          <cell r="A468" t="str">
            <v>2 S 04 201 01</v>
          </cell>
          <cell r="B468" t="str">
            <v>Boca BSCC 1,50 x 1,50 m normal</v>
          </cell>
          <cell r="E468" t="str">
            <v>und</v>
          </cell>
          <cell r="F468">
            <v>5412.49</v>
          </cell>
        </row>
        <row r="469">
          <cell r="A469" t="str">
            <v>2 S 04 201 02</v>
          </cell>
          <cell r="B469" t="str">
            <v>Boca BSCC 2,00 x 2,00 m normal</v>
          </cell>
          <cell r="E469" t="str">
            <v>und</v>
          </cell>
          <cell r="F469">
            <v>8475.8799999999992</v>
          </cell>
        </row>
        <row r="470">
          <cell r="A470" t="str">
            <v>2 S 04 201 03</v>
          </cell>
          <cell r="B470" t="str">
            <v>Boca BSCC 2,50 x 2,50 m normal</v>
          </cell>
          <cell r="E470" t="str">
            <v>und</v>
          </cell>
          <cell r="F470">
            <v>11448.96</v>
          </cell>
        </row>
        <row r="471">
          <cell r="A471" t="str">
            <v>2 S 04 201 04</v>
          </cell>
          <cell r="B471" t="str">
            <v>Boca BSCC 3,00 x 3,00 m normal</v>
          </cell>
          <cell r="E471" t="str">
            <v>und</v>
          </cell>
          <cell r="F471">
            <v>16400.13</v>
          </cell>
        </row>
        <row r="472">
          <cell r="A472" t="str">
            <v>2 S 04 201 05</v>
          </cell>
          <cell r="B472" t="str">
            <v>Boca BSCC 1,50 x 1,50 m - esc.=15</v>
          </cell>
          <cell r="E472" t="str">
            <v>und</v>
          </cell>
          <cell r="F472">
            <v>5507.51</v>
          </cell>
        </row>
        <row r="473">
          <cell r="A473" t="str">
            <v>2 S 04 201 06</v>
          </cell>
          <cell r="B473" t="str">
            <v>Boca BSCC 2,00 x 2,00 m - esc.=15</v>
          </cell>
          <cell r="E473" t="str">
            <v>und</v>
          </cell>
          <cell r="F473">
            <v>8579.7000000000007</v>
          </cell>
        </row>
        <row r="474">
          <cell r="A474" t="str">
            <v>2 S 04 201 07</v>
          </cell>
          <cell r="B474" t="str">
            <v>Boca BSCC 2,50 x 2,50 m - esc.=15</v>
          </cell>
          <cell r="E474" t="str">
            <v>und</v>
          </cell>
          <cell r="F474">
            <v>12065.22</v>
          </cell>
        </row>
        <row r="475">
          <cell r="A475" t="str">
            <v>2 S 04 201 08</v>
          </cell>
          <cell r="B475" t="str">
            <v>Boca BSCC 3,00 x 3,00 m - esc.=15</v>
          </cell>
          <cell r="E475" t="str">
            <v>und</v>
          </cell>
          <cell r="F475">
            <v>17191.55</v>
          </cell>
        </row>
        <row r="476">
          <cell r="A476" t="str">
            <v>2 S 04 201 09</v>
          </cell>
          <cell r="B476" t="str">
            <v>Boca BSCC 1,50 x 1,50 m - esc.=30</v>
          </cell>
          <cell r="E476" t="str">
            <v>und</v>
          </cell>
          <cell r="F476">
            <v>6004.52</v>
          </cell>
        </row>
        <row r="477">
          <cell r="A477" t="str">
            <v>2 S 04 201 10</v>
          </cell>
          <cell r="B477" t="str">
            <v>Boca BSCC 2,00 x 2,00 m - esc.=30</v>
          </cell>
          <cell r="E477" t="str">
            <v>und</v>
          </cell>
          <cell r="F477">
            <v>9336.23</v>
          </cell>
        </row>
        <row r="478">
          <cell r="A478" t="str">
            <v>2 S 04 201 11</v>
          </cell>
          <cell r="B478" t="str">
            <v>Boca BSCC 2,50 x 2,50 m - esc.=30</v>
          </cell>
          <cell r="E478" t="str">
            <v>und</v>
          </cell>
          <cell r="F478">
            <v>13432.34</v>
          </cell>
        </row>
        <row r="479">
          <cell r="A479" t="str">
            <v>2 S 04 201 12</v>
          </cell>
          <cell r="B479" t="str">
            <v>Boca BSCC 3,00 x 3,00 m =esc.=30</v>
          </cell>
          <cell r="E479" t="str">
            <v>und</v>
          </cell>
          <cell r="F479">
            <v>18960.41</v>
          </cell>
        </row>
        <row r="480">
          <cell r="A480" t="str">
            <v>2 S 04 201 13</v>
          </cell>
          <cell r="B480" t="str">
            <v>Boca BSCC 1,50 x 1,50 m - esc.=45</v>
          </cell>
          <cell r="E480" t="str">
            <v>und</v>
          </cell>
          <cell r="F480">
            <v>7470.4</v>
          </cell>
        </row>
        <row r="481">
          <cell r="A481" t="str">
            <v>2 S 04 201 14</v>
          </cell>
          <cell r="B481" t="str">
            <v>Boca BSCC 2,00 x 2,00 m - esc.=45</v>
          </cell>
          <cell r="E481" t="str">
            <v>und</v>
          </cell>
          <cell r="F481">
            <v>11996.21</v>
          </cell>
        </row>
        <row r="482">
          <cell r="A482" t="str">
            <v>2 S 04 201 15</v>
          </cell>
          <cell r="B482" t="str">
            <v>Boca BSCC 2,50 x 2,50 m - esc.=45</v>
          </cell>
          <cell r="E482" t="str">
            <v>und</v>
          </cell>
          <cell r="F482">
            <v>17013.89</v>
          </cell>
        </row>
        <row r="483">
          <cell r="A483" t="str">
            <v>2 S 04 201 16</v>
          </cell>
          <cell r="B483" t="str">
            <v>Boca BSCC 3,00 x 3,00 m - esc.=45</v>
          </cell>
          <cell r="E483" t="str">
            <v>und</v>
          </cell>
          <cell r="F483">
            <v>23924.55</v>
          </cell>
        </row>
        <row r="484">
          <cell r="A484" t="str">
            <v>2 S 04 210 01</v>
          </cell>
          <cell r="B484" t="str">
            <v>Corpo BDCC 1,50 x 1,50 m alt. 0 a 1,00 m</v>
          </cell>
          <cell r="E484" t="str">
            <v>m</v>
          </cell>
          <cell r="F484">
            <v>1647.9</v>
          </cell>
        </row>
        <row r="485">
          <cell r="A485" t="str">
            <v>2 S 04 210 02</v>
          </cell>
          <cell r="B485" t="str">
            <v>Corpo BDCC 2,00 x 2,00 m alt. 0 a 1,00 m</v>
          </cell>
          <cell r="E485" t="str">
            <v>m</v>
          </cell>
          <cell r="F485">
            <v>2391.0500000000002</v>
          </cell>
        </row>
        <row r="486">
          <cell r="A486" t="str">
            <v>2 S 04 210 03</v>
          </cell>
          <cell r="B486" t="str">
            <v>Corpo BDCC 2,50 x 2,50 m alt. 0 a 1,00 m</v>
          </cell>
          <cell r="E486" t="str">
            <v>m</v>
          </cell>
          <cell r="F486">
            <v>3013.05</v>
          </cell>
        </row>
        <row r="487">
          <cell r="A487" t="str">
            <v>2 S 04 210 04</v>
          </cell>
          <cell r="B487" t="str">
            <v>Corpo BDCC 3,00 x 3,00 m alt. 0 a 1,00</v>
          </cell>
          <cell r="E487" t="str">
            <v>m</v>
          </cell>
          <cell r="F487">
            <v>4144.82</v>
          </cell>
        </row>
        <row r="488">
          <cell r="A488" t="str">
            <v>2 S 04 210 05</v>
          </cell>
          <cell r="B488" t="str">
            <v>Corpo BDCC 1,50 x 1,50 m alt. 1,00 a 2,50 m</v>
          </cell>
          <cell r="E488" t="str">
            <v>m</v>
          </cell>
          <cell r="F488">
            <v>1450.24</v>
          </cell>
        </row>
        <row r="489">
          <cell r="A489" t="str">
            <v>2 S 04 210 06</v>
          </cell>
          <cell r="B489" t="str">
            <v>Corpo BDCC 2,00 x 2,00 m alt. 1,00 a 2,50 m</v>
          </cell>
          <cell r="E489" t="str">
            <v>m</v>
          </cell>
          <cell r="F489">
            <v>2123.17</v>
          </cell>
        </row>
        <row r="490">
          <cell r="A490" t="str">
            <v>2 S 04 210 07</v>
          </cell>
          <cell r="B490" t="str">
            <v>Corpo BDCC 2,50 x 2,50 m alt. 1,00 a 2,50 m</v>
          </cell>
          <cell r="E490" t="str">
            <v>m</v>
          </cell>
          <cell r="F490">
            <v>2864.59</v>
          </cell>
        </row>
        <row r="491">
          <cell r="A491" t="str">
            <v>2 S 04 210 08</v>
          </cell>
          <cell r="B491" t="str">
            <v>Corpo BDCC 3,00 x 3,00 m alt. 1,00 a 2,50 m</v>
          </cell>
          <cell r="E491" t="str">
            <v>m</v>
          </cell>
          <cell r="F491">
            <v>3930.89</v>
          </cell>
        </row>
        <row r="492">
          <cell r="A492" t="str">
            <v>2 S 04 210 09</v>
          </cell>
          <cell r="B492" t="str">
            <v>Corpo BDCC 1,50 x 1,50 m alt. 2,50 a 5,00 m</v>
          </cell>
          <cell r="E492" t="str">
            <v>m</v>
          </cell>
          <cell r="F492">
            <v>1546.34</v>
          </cell>
        </row>
        <row r="493">
          <cell r="A493" t="str">
            <v>2 S 04 210 10</v>
          </cell>
          <cell r="B493" t="str">
            <v>Corpo BDCC 2,00 x 2,00 m alt. 2,50 a 5,00 m</v>
          </cell>
          <cell r="E493" t="str">
            <v>m</v>
          </cell>
          <cell r="F493">
            <v>2407.67</v>
          </cell>
        </row>
        <row r="494">
          <cell r="A494" t="str">
            <v>2 S 04 210 11</v>
          </cell>
          <cell r="B494" t="str">
            <v>Corpo BDCC 2,50 x 2,50 m alt. 2,50 a 5,00 m</v>
          </cell>
          <cell r="E494" t="str">
            <v>m</v>
          </cell>
          <cell r="F494">
            <v>3344.94</v>
          </cell>
        </row>
        <row r="495">
          <cell r="A495" t="str">
            <v>2 S 04 210 12</v>
          </cell>
          <cell r="B495" t="str">
            <v>Corpo BDCC 3,00 x 3,00 m alt. 2,50 a 5,00 m</v>
          </cell>
          <cell r="E495" t="str">
            <v>m</v>
          </cell>
          <cell r="F495">
            <v>4362.68</v>
          </cell>
        </row>
        <row r="496">
          <cell r="A496" t="str">
            <v>2 S 04 210 13</v>
          </cell>
          <cell r="B496" t="str">
            <v>Corpo BDCC 1,50 x 1,50 m alt. 5,00 a 7,50 m</v>
          </cell>
          <cell r="E496" t="str">
            <v>m</v>
          </cell>
          <cell r="F496">
            <v>1760.86</v>
          </cell>
        </row>
        <row r="497">
          <cell r="A497" t="str">
            <v>2 S 04 210 14</v>
          </cell>
          <cell r="B497" t="str">
            <v>Corpo BDCC 2,00 a 2,00 m alt. 5,00 a 7,50 m</v>
          </cell>
          <cell r="E497" t="str">
            <v>m</v>
          </cell>
          <cell r="F497">
            <v>2780.87</v>
          </cell>
        </row>
        <row r="498">
          <cell r="A498" t="str">
            <v>2 S 04 210 15</v>
          </cell>
          <cell r="B498" t="str">
            <v>Corpo BDCC 2,50 x 2,50 m alt. 5,00 a 7,50 m</v>
          </cell>
          <cell r="E498" t="str">
            <v>m</v>
          </cell>
          <cell r="F498">
            <v>3808.73</v>
          </cell>
        </row>
        <row r="499">
          <cell r="A499" t="str">
            <v>2 S 04 210 16</v>
          </cell>
          <cell r="B499" t="str">
            <v>Corpo BDCC 3,00 x 3,00 m alt. 5,00 a 7,50 m</v>
          </cell>
          <cell r="E499" t="str">
            <v>m</v>
          </cell>
          <cell r="F499">
            <v>5214.3500000000004</v>
          </cell>
        </row>
        <row r="500">
          <cell r="A500" t="str">
            <v>2 S 04 210 17</v>
          </cell>
          <cell r="B500" t="str">
            <v>Corpo BDCC 1,50 x 1,50 m alt. 7,50 a 10,00 m</v>
          </cell>
          <cell r="E500" t="str">
            <v>m</v>
          </cell>
          <cell r="F500">
            <v>1941.68</v>
          </cell>
        </row>
        <row r="501">
          <cell r="A501" t="str">
            <v>2 S 04 210 18</v>
          </cell>
          <cell r="B501" t="str">
            <v>Corpo BDCC 2,00 x 2,00 m alt. 7,50 a 10,00 m</v>
          </cell>
          <cell r="E501" t="str">
            <v>m</v>
          </cell>
          <cell r="F501">
            <v>3195.72</v>
          </cell>
        </row>
        <row r="502">
          <cell r="A502" t="str">
            <v>2 S 04 210 19</v>
          </cell>
          <cell r="B502" t="str">
            <v>Corpo BDCC 2,50 x 2,50 m alt. 7,50 a 10,00 m</v>
          </cell>
          <cell r="E502" t="str">
            <v>m</v>
          </cell>
          <cell r="F502">
            <v>4089.68</v>
          </cell>
        </row>
        <row r="503">
          <cell r="A503" t="str">
            <v>2 S 04 210 20</v>
          </cell>
          <cell r="B503" t="str">
            <v>Corpo BDCC 3,00 x 3,00 m alt. 7,50 a 10,00 m</v>
          </cell>
          <cell r="E503" t="str">
            <v>m</v>
          </cell>
          <cell r="F503">
            <v>5832.59</v>
          </cell>
        </row>
        <row r="504">
          <cell r="A504" t="str">
            <v>2 S 04 210 21</v>
          </cell>
          <cell r="B504" t="str">
            <v>Corpo BDCC 1,50 x 1,50 m alt. 10,00 a 12,50 m</v>
          </cell>
          <cell r="E504" t="str">
            <v>m</v>
          </cell>
          <cell r="F504">
            <v>2186.4499999999998</v>
          </cell>
        </row>
        <row r="505">
          <cell r="A505" t="str">
            <v>2 S 04 210 22</v>
          </cell>
          <cell r="B505" t="str">
            <v>Corpo BDCC 2,00 x 2,00 m alt. 10,00 a 12,50 m</v>
          </cell>
          <cell r="E505" t="str">
            <v>m</v>
          </cell>
          <cell r="F505">
            <v>3493.64</v>
          </cell>
        </row>
        <row r="506">
          <cell r="A506" t="str">
            <v>2 S 04 210 23</v>
          </cell>
          <cell r="B506" t="str">
            <v>Corpo BDCC 2,50 x 2,50 m alt. 10,00 a 12,50 m</v>
          </cell>
          <cell r="E506" t="str">
            <v>m</v>
          </cell>
          <cell r="F506">
            <v>4625.7</v>
          </cell>
        </row>
        <row r="507">
          <cell r="A507" t="str">
            <v>2 S 04 210 24</v>
          </cell>
          <cell r="B507" t="str">
            <v>Corpo BDCC 3,00 x 3,00 m alt. 10,00 a 12,50 m</v>
          </cell>
          <cell r="E507" t="str">
            <v>m</v>
          </cell>
          <cell r="F507">
            <v>6528.06</v>
          </cell>
        </row>
        <row r="508">
          <cell r="A508" t="str">
            <v>2 S 04 210 25</v>
          </cell>
          <cell r="B508" t="str">
            <v>Corpo BDCC 1,50 x 1,50 m alt. 12,50 a 15,00 m</v>
          </cell>
          <cell r="E508" t="str">
            <v>m</v>
          </cell>
          <cell r="F508">
            <v>2329.8000000000002</v>
          </cell>
        </row>
        <row r="509">
          <cell r="A509" t="str">
            <v>2 S 04 210 26</v>
          </cell>
          <cell r="B509" t="str">
            <v>Corpo BDCC 2,00 x 2,00 m alt. 12,50 a 15,00 m</v>
          </cell>
          <cell r="E509" t="str">
            <v>m</v>
          </cell>
          <cell r="F509">
            <v>3582.84</v>
          </cell>
        </row>
        <row r="510">
          <cell r="A510" t="str">
            <v>2 S 04 210 27</v>
          </cell>
          <cell r="B510" t="str">
            <v>Corpo BDCC 2,50 x 2,50 m alt. 12,50 a 15,00 m</v>
          </cell>
          <cell r="E510" t="str">
            <v>m</v>
          </cell>
          <cell r="F510">
            <v>5058.41</v>
          </cell>
        </row>
        <row r="511">
          <cell r="A511" t="str">
            <v>2 S 04 210 28</v>
          </cell>
          <cell r="B511" t="str">
            <v>Corpo BDCC 3,00 x 3,00 m alt. 12,50 a 15,00 m</v>
          </cell>
          <cell r="E511" t="str">
            <v>m</v>
          </cell>
          <cell r="F511">
            <v>6511.08</v>
          </cell>
        </row>
        <row r="512">
          <cell r="A512" t="str">
            <v>2 S 04 211 01</v>
          </cell>
          <cell r="B512" t="str">
            <v>Boca BDCC 1,50 x 1,50 m normal</v>
          </cell>
          <cell r="E512" t="str">
            <v>und</v>
          </cell>
          <cell r="F512">
            <v>6291.38</v>
          </cell>
        </row>
        <row r="513">
          <cell r="A513" t="str">
            <v>2 S 04 211 02</v>
          </cell>
          <cell r="B513" t="str">
            <v>Boca BDCC 2,00 x 2,00 m normal</v>
          </cell>
          <cell r="E513" t="str">
            <v>und</v>
          </cell>
          <cell r="F513">
            <v>9830.24</v>
          </cell>
        </row>
        <row r="514">
          <cell r="A514" t="str">
            <v>2 S 04 211 03</v>
          </cell>
          <cell r="B514" t="str">
            <v>Boca BDCC 2,50 x 2,50 m normal</v>
          </cell>
          <cell r="E514" t="str">
            <v>und</v>
          </cell>
          <cell r="F514">
            <v>13824.95</v>
          </cell>
        </row>
        <row r="515">
          <cell r="A515" t="str">
            <v>2 S 04 211 04</v>
          </cell>
          <cell r="B515" t="str">
            <v>Boca BDCC 3,00 x 3,00 m normal</v>
          </cell>
          <cell r="E515" t="str">
            <v>und</v>
          </cell>
          <cell r="F515">
            <v>20105.54</v>
          </cell>
        </row>
        <row r="516">
          <cell r="A516" t="str">
            <v>2 S 04 211 05</v>
          </cell>
          <cell r="B516" t="str">
            <v>Boca BDCC 1,50 x 1,50 m esc.=15</v>
          </cell>
          <cell r="E516" t="str">
            <v>und</v>
          </cell>
          <cell r="F516">
            <v>6905.86</v>
          </cell>
        </row>
        <row r="517">
          <cell r="A517" t="str">
            <v>2 S 04 211 06</v>
          </cell>
          <cell r="B517" t="str">
            <v>Boca BDCC 2,00 x 2,00 m esc=15</v>
          </cell>
          <cell r="E517" t="str">
            <v>und</v>
          </cell>
          <cell r="F517">
            <v>10814.78</v>
          </cell>
        </row>
        <row r="518">
          <cell r="A518" t="str">
            <v>2 S 04 211 07</v>
          </cell>
          <cell r="B518" t="str">
            <v>Boca BDCC 2,50 x 2,50 m esc=15</v>
          </cell>
          <cell r="E518" t="str">
            <v>und</v>
          </cell>
          <cell r="F518">
            <v>14896.79</v>
          </cell>
        </row>
        <row r="519">
          <cell r="A519" t="str">
            <v>2 S 04 211 08</v>
          </cell>
          <cell r="B519" t="str">
            <v>Boca BDCC 3,00 x 3,00 m esc=15</v>
          </cell>
          <cell r="E519" t="str">
            <v>und</v>
          </cell>
          <cell r="F519">
            <v>21578.83</v>
          </cell>
        </row>
        <row r="520">
          <cell r="A520" t="str">
            <v>2 S 04 211 09</v>
          </cell>
          <cell r="B520" t="str">
            <v>Boca BDCC 1,50 x 1,50 m - esc.=30</v>
          </cell>
          <cell r="E520" t="str">
            <v>und</v>
          </cell>
          <cell r="F520">
            <v>7125.6</v>
          </cell>
        </row>
        <row r="521">
          <cell r="A521" t="str">
            <v>2 S 04 211 10</v>
          </cell>
          <cell r="B521" t="str">
            <v>Boca BDCC 2,00 x 2,00 m esc=30</v>
          </cell>
          <cell r="E521" t="str">
            <v>und</v>
          </cell>
          <cell r="F521">
            <v>11637.63</v>
          </cell>
        </row>
        <row r="522">
          <cell r="A522" t="str">
            <v>2 S 04 211 11</v>
          </cell>
          <cell r="B522" t="str">
            <v>Boca BDCC 2,50 x 2,50 m esc.=30</v>
          </cell>
          <cell r="E522" t="str">
            <v>und</v>
          </cell>
          <cell r="F522">
            <v>15837.81</v>
          </cell>
        </row>
        <row r="523">
          <cell r="A523" t="str">
            <v>2 S 04 211 12</v>
          </cell>
          <cell r="B523" t="str">
            <v>Boca BDCC 3,00 x 3,00 m esc=30</v>
          </cell>
          <cell r="E523" t="str">
            <v>und</v>
          </cell>
          <cell r="F523">
            <v>24495.89</v>
          </cell>
        </row>
        <row r="524">
          <cell r="A524" t="str">
            <v>2 S 04 211 13</v>
          </cell>
          <cell r="B524" t="str">
            <v>Boca BDCC 1,50 x 1,50 m esc=45</v>
          </cell>
          <cell r="E524" t="str">
            <v>und</v>
          </cell>
          <cell r="F524">
            <v>9276.3700000000008</v>
          </cell>
        </row>
        <row r="525">
          <cell r="A525" t="str">
            <v>2 S 04 211 14</v>
          </cell>
          <cell r="B525" t="str">
            <v>Boca BDCC 2,00 x 2,00 m esc=45</v>
          </cell>
          <cell r="E525" t="str">
            <v>und</v>
          </cell>
          <cell r="F525">
            <v>14818.75</v>
          </cell>
        </row>
        <row r="526">
          <cell r="A526" t="str">
            <v>2 S 04 211 15</v>
          </cell>
          <cell r="B526" t="str">
            <v>Boca BDCC 2,50 x 2,50 m esc=45</v>
          </cell>
          <cell r="E526" t="str">
            <v>und</v>
          </cell>
          <cell r="F526">
            <v>21354.27</v>
          </cell>
        </row>
        <row r="527">
          <cell r="A527" t="str">
            <v>2 S 04 211 16</v>
          </cell>
          <cell r="B527" t="str">
            <v>Boca BDCC 3,00x3,00m - esc=45</v>
          </cell>
          <cell r="E527" t="str">
            <v>und</v>
          </cell>
          <cell r="F527">
            <v>31015.02</v>
          </cell>
        </row>
        <row r="528">
          <cell r="A528" t="str">
            <v>2 S 04 220 01</v>
          </cell>
          <cell r="B528" t="str">
            <v>Corpo BTCC 1,50 x 1,50 m alt. 0 a 1,00 m</v>
          </cell>
          <cell r="E528" t="str">
            <v>m</v>
          </cell>
          <cell r="F528">
            <v>2285.0500000000002</v>
          </cell>
        </row>
        <row r="529">
          <cell r="A529" t="str">
            <v>2 S 04 220 02</v>
          </cell>
          <cell r="B529" t="str">
            <v>Corpo BTCC 2,00 x 2,00 m alt. 0 a 1,00 m</v>
          </cell>
          <cell r="E529" t="str">
            <v>m</v>
          </cell>
          <cell r="F529">
            <v>3317.75</v>
          </cell>
        </row>
        <row r="530">
          <cell r="A530" t="str">
            <v>2 S 04 220 03</v>
          </cell>
          <cell r="B530" t="str">
            <v>Corpo BTCC 2,50 x 2,50 m alt. 0 a 1,00 m</v>
          </cell>
          <cell r="E530" t="str">
            <v>m</v>
          </cell>
          <cell r="F530">
            <v>4495.51</v>
          </cell>
        </row>
        <row r="531">
          <cell r="A531" t="str">
            <v>2 S 04 220 04</v>
          </cell>
          <cell r="B531" t="str">
            <v>Corpo BTCC 3,00 x 3,00 m alt. 0 a 1,00 m</v>
          </cell>
          <cell r="E531" t="str">
            <v>m</v>
          </cell>
          <cell r="F531">
            <v>5790.65</v>
          </cell>
        </row>
        <row r="532">
          <cell r="A532" t="str">
            <v>2 S 04 220 05</v>
          </cell>
          <cell r="B532" t="str">
            <v>Corpo BTCC 1,50 x 1,50 m alt. 1,00 a 2,50 m</v>
          </cell>
          <cell r="E532" t="str">
            <v>m</v>
          </cell>
          <cell r="F532">
            <v>2064.02</v>
          </cell>
        </row>
        <row r="533">
          <cell r="A533" t="str">
            <v>2 S 04 220 06</v>
          </cell>
          <cell r="B533" t="str">
            <v>Corpo BTCC 2,00 x 2,00 m alt. 1,00 a 2,50 m</v>
          </cell>
          <cell r="E533" t="str">
            <v>m</v>
          </cell>
          <cell r="F533">
            <v>3001.34</v>
          </cell>
        </row>
        <row r="534">
          <cell r="A534" t="str">
            <v>2 S 04 220 07</v>
          </cell>
          <cell r="B534" t="str">
            <v>Corpo BTCC 2,50 a 2,50 m alt. 1,00 a 2,50 m</v>
          </cell>
          <cell r="E534" t="str">
            <v>m</v>
          </cell>
          <cell r="F534">
            <v>3986.11</v>
          </cell>
        </row>
        <row r="535">
          <cell r="A535" t="str">
            <v>2 S 04 220 08</v>
          </cell>
          <cell r="B535" t="str">
            <v>Corpo BTCC 3,00 x 3,00 m alt. 1,00 a 2,50 m</v>
          </cell>
          <cell r="E535" t="str">
            <v>m</v>
          </cell>
          <cell r="F535">
            <v>5483.12</v>
          </cell>
        </row>
        <row r="536">
          <cell r="A536" t="str">
            <v>2 S 04 220 09</v>
          </cell>
          <cell r="B536" t="str">
            <v>Corpo BTCC 1,50 x 1,50 m alt. 2,50 a 5,00 m</v>
          </cell>
          <cell r="E536" t="str">
            <v>m</v>
          </cell>
          <cell r="F536">
            <v>2241.81</v>
          </cell>
        </row>
        <row r="537">
          <cell r="A537" t="str">
            <v>2 S 04 220 10</v>
          </cell>
          <cell r="B537" t="str">
            <v>Corpo BTCC 2,00 x 2,00 m alt. 2,50 a 5,00 m</v>
          </cell>
          <cell r="E537" t="str">
            <v>m</v>
          </cell>
          <cell r="F537">
            <v>3436.82</v>
          </cell>
        </row>
        <row r="538">
          <cell r="A538" t="str">
            <v>2 S 04 220 11</v>
          </cell>
          <cell r="B538" t="str">
            <v>Corpo BTCC 2,50 x 2,50 m alt. 2,50 a 5,00 m</v>
          </cell>
          <cell r="E538" t="str">
            <v>m</v>
          </cell>
          <cell r="F538">
            <v>4677.1400000000003</v>
          </cell>
        </row>
        <row r="539">
          <cell r="A539" t="str">
            <v>2 S 04 220 12</v>
          </cell>
          <cell r="B539" t="str">
            <v>Corpo BTCC 3,00 x 3,00 m alt. 2,50 a 5,00 m</v>
          </cell>
          <cell r="E539" t="str">
            <v>m</v>
          </cell>
          <cell r="F539">
            <v>6400.28</v>
          </cell>
        </row>
        <row r="540">
          <cell r="A540" t="str">
            <v>2 S 04 220 13</v>
          </cell>
          <cell r="B540" t="str">
            <v>Corpo BTCC 1,50 x 1,50 m alt. 5,00 a 7,50 m</v>
          </cell>
          <cell r="E540" t="str">
            <v>m</v>
          </cell>
          <cell r="F540">
            <v>2418.8000000000002</v>
          </cell>
        </row>
        <row r="541">
          <cell r="A541" t="str">
            <v>2 S 04 220 14</v>
          </cell>
          <cell r="B541" t="str">
            <v>Corpo BTCC 2,00 x 2,00 m alt. 5,00 a 7,50 m</v>
          </cell>
          <cell r="E541" t="str">
            <v>m</v>
          </cell>
          <cell r="F541">
            <v>3859.22</v>
          </cell>
        </row>
        <row r="542">
          <cell r="A542" t="str">
            <v>2 S 04 220 15</v>
          </cell>
          <cell r="B542" t="str">
            <v>Corpo BTCC 2,50 x 2,50 m alt. 5,00 a 7,50 m</v>
          </cell>
          <cell r="E542" t="str">
            <v>m</v>
          </cell>
          <cell r="F542">
            <v>5308.57</v>
          </cell>
        </row>
        <row r="543">
          <cell r="A543" t="str">
            <v>2 S 04 220 16</v>
          </cell>
          <cell r="B543" t="str">
            <v>Corpo BTCC 3,00 x 3,00 m alt. 5,00 a 7,50 m</v>
          </cell>
          <cell r="E543" t="str">
            <v>m</v>
          </cell>
          <cell r="F543">
            <v>7191.27</v>
          </cell>
        </row>
        <row r="544">
          <cell r="A544" t="str">
            <v>2 S 04 220 17</v>
          </cell>
          <cell r="B544" t="str">
            <v>Corpo BTCC 1,50 x 1,50 m alt. 7,50 a 10,00 m</v>
          </cell>
          <cell r="E544" t="str">
            <v>m</v>
          </cell>
          <cell r="F544">
            <v>2696.62</v>
          </cell>
        </row>
        <row r="545">
          <cell r="A545" t="str">
            <v>2 S 04 220 18</v>
          </cell>
          <cell r="B545" t="str">
            <v>Corpo BTCC 2,00 x 2,00 m alt. 7,50 m a 10,00 m</v>
          </cell>
          <cell r="E545" t="str">
            <v>m</v>
          </cell>
          <cell r="F545">
            <v>4355.76</v>
          </cell>
        </row>
        <row r="546">
          <cell r="A546" t="str">
            <v>2 S 04 220 19</v>
          </cell>
          <cell r="B546" t="str">
            <v>Corpo BTCC 2,50 x 2,50 m alt. 7,50 a 10,00 m</v>
          </cell>
          <cell r="E546" t="str">
            <v>m</v>
          </cell>
          <cell r="F546">
            <v>6040.14</v>
          </cell>
        </row>
        <row r="547">
          <cell r="A547" t="str">
            <v>2 S 04 220 20</v>
          </cell>
          <cell r="B547" t="str">
            <v>Corpo BTCC 3,00 x 3,00 m alt 7,50 a 10,00 m</v>
          </cell>
          <cell r="E547" t="str">
            <v>m</v>
          </cell>
          <cell r="F547">
            <v>8083.17</v>
          </cell>
        </row>
        <row r="548">
          <cell r="A548" t="str">
            <v>2 S 04 220 21</v>
          </cell>
          <cell r="B548" t="str">
            <v>Corpo BTCC 1,50 x 1,50 m alt. 10,00 a 12,50 m</v>
          </cell>
          <cell r="E548" t="str">
            <v>m</v>
          </cell>
          <cell r="F548">
            <v>3190.53</v>
          </cell>
        </row>
        <row r="549">
          <cell r="A549" t="str">
            <v>2 S 04 220 22</v>
          </cell>
          <cell r="B549" t="str">
            <v>Corpo BTCC 2,00 x 2,00 m alt. 10,00 a 12,50 m</v>
          </cell>
          <cell r="E549" t="str">
            <v>m</v>
          </cell>
          <cell r="F549">
            <v>4747.88</v>
          </cell>
        </row>
        <row r="550">
          <cell r="A550" t="str">
            <v>2 S 04 220 23</v>
          </cell>
          <cell r="B550" t="str">
            <v>Corpo BTCC 2,50 x 2,50 m alt. 10,00 a 12,50 m</v>
          </cell>
          <cell r="E550" t="str">
            <v>m</v>
          </cell>
          <cell r="F550">
            <v>6343.05</v>
          </cell>
        </row>
        <row r="551">
          <cell r="A551" t="str">
            <v>2 S 04 220 24</v>
          </cell>
          <cell r="B551" t="str">
            <v>Corpo BTCC 3,00 x 3,00 m alt. 10,00 a 12,50 m</v>
          </cell>
          <cell r="E551" t="str">
            <v>m</v>
          </cell>
          <cell r="F551">
            <v>8637.1299999999992</v>
          </cell>
        </row>
        <row r="552">
          <cell r="A552" t="str">
            <v>2 S 04 220 25</v>
          </cell>
          <cell r="B552" t="str">
            <v>Corpo BTCC 1,50 x 1,50 m alt. 12,50 a 15,00 m</v>
          </cell>
          <cell r="E552" t="str">
            <v>m</v>
          </cell>
          <cell r="F552">
            <v>3243.5</v>
          </cell>
        </row>
        <row r="553">
          <cell r="A553" t="str">
            <v>2 S 04 220 26</v>
          </cell>
          <cell r="B553" t="str">
            <v>Corpo BTCC 2,00 x 2,00 m alt. 12,50 a 15,00 m</v>
          </cell>
          <cell r="E553" t="str">
            <v>m</v>
          </cell>
          <cell r="F553">
            <v>5075.12</v>
          </cell>
        </row>
        <row r="554">
          <cell r="A554" t="str">
            <v>2 S 04 220 27</v>
          </cell>
          <cell r="B554" t="str">
            <v>Corpo BTCC 2,50 x 2,50 m alt. 12,50 a 15,00 m</v>
          </cell>
          <cell r="E554" t="str">
            <v>m</v>
          </cell>
          <cell r="F554">
            <v>6803.35</v>
          </cell>
        </row>
        <row r="555">
          <cell r="A555" t="str">
            <v>2 S 04 220 28</v>
          </cell>
          <cell r="B555" t="str">
            <v>Corpo BTCC 3,00 x 3,00 m alt. 12,50 a 15,00 m</v>
          </cell>
          <cell r="E555" t="str">
            <v>m</v>
          </cell>
          <cell r="F555">
            <v>9379.32</v>
          </cell>
        </row>
        <row r="556">
          <cell r="A556" t="str">
            <v>2 S 04 221 01</v>
          </cell>
          <cell r="B556" t="str">
            <v>Boca BTCC 1,50 x 1,50 m normal</v>
          </cell>
          <cell r="E556" t="str">
            <v>und</v>
          </cell>
          <cell r="F556">
            <v>7797.68</v>
          </cell>
        </row>
        <row r="557">
          <cell r="A557" t="str">
            <v>2 S 04 221 02</v>
          </cell>
          <cell r="B557" t="str">
            <v>Boca BTCC 2,00 x 2,00 m normal</v>
          </cell>
          <cell r="E557" t="str">
            <v>und</v>
          </cell>
          <cell r="F557">
            <v>11925.54</v>
          </cell>
        </row>
        <row r="558">
          <cell r="A558" t="str">
            <v>2 S 04 221 03</v>
          </cell>
          <cell r="B558" t="str">
            <v>Boca BTCC 2,50 x 2,50 m normal</v>
          </cell>
          <cell r="E558" t="str">
            <v>und</v>
          </cell>
          <cell r="F558">
            <v>16899.830000000002</v>
          </cell>
        </row>
        <row r="559">
          <cell r="A559" t="str">
            <v>2 S 04 221 04</v>
          </cell>
          <cell r="B559" t="str">
            <v>Boca BTCC 3,00 x 3,00 m normal</v>
          </cell>
          <cell r="E559" t="str">
            <v>und</v>
          </cell>
          <cell r="F559">
            <v>23995.86</v>
          </cell>
        </row>
        <row r="560">
          <cell r="A560" t="str">
            <v>2 S 04 221 05</v>
          </cell>
          <cell r="B560" t="str">
            <v>Boca BTCC 1,50 x 1,50 m esc=15</v>
          </cell>
          <cell r="E560" t="str">
            <v>und</v>
          </cell>
          <cell r="F560">
            <v>8445.08</v>
          </cell>
        </row>
        <row r="561">
          <cell r="A561" t="str">
            <v>2 S 04 221 06</v>
          </cell>
          <cell r="B561" t="str">
            <v>Boca BTCC 2,00 x 2,00 m esc=15</v>
          </cell>
          <cell r="E561" t="str">
            <v>und</v>
          </cell>
          <cell r="F561">
            <v>12824.04</v>
          </cell>
        </row>
        <row r="562">
          <cell r="A562" t="str">
            <v>2 S 04 221 07</v>
          </cell>
          <cell r="B562" t="str">
            <v>Boca BTCC 2,50 x 2,50 m esc=15</v>
          </cell>
          <cell r="E562" t="str">
            <v>und</v>
          </cell>
          <cell r="F562">
            <v>18228.060000000001</v>
          </cell>
        </row>
        <row r="563">
          <cell r="A563" t="str">
            <v>2 S 04 221 08</v>
          </cell>
          <cell r="B563" t="str">
            <v>Boca BTCC 3,00 x 3,00 m esc=15</v>
          </cell>
          <cell r="E563" t="str">
            <v>und</v>
          </cell>
          <cell r="F563">
            <v>23361.34</v>
          </cell>
        </row>
        <row r="564">
          <cell r="A564" t="str">
            <v>2 S 04 221 09</v>
          </cell>
          <cell r="B564" t="str">
            <v>Boca BTCC 1,50 x 1,50 m esc=30</v>
          </cell>
          <cell r="E564" t="str">
            <v>und</v>
          </cell>
          <cell r="F564">
            <v>8856.08</v>
          </cell>
        </row>
        <row r="565">
          <cell r="A565" t="str">
            <v>2 S 04 221 10</v>
          </cell>
          <cell r="B565" t="str">
            <v>Boca BTCC 2,00 x 2,00 m exc.=30</v>
          </cell>
          <cell r="E565" t="str">
            <v>und</v>
          </cell>
          <cell r="F565">
            <v>14169.67</v>
          </cell>
        </row>
        <row r="566">
          <cell r="A566" t="str">
            <v>2 S 04 221 11</v>
          </cell>
          <cell r="B566" t="str">
            <v>Boca BTCC 2,50 x 2,50 m esc=30</v>
          </cell>
          <cell r="E566" t="str">
            <v>und</v>
          </cell>
          <cell r="F566">
            <v>20764.759999999998</v>
          </cell>
        </row>
        <row r="567">
          <cell r="A567" t="str">
            <v>2 S 04 221 12</v>
          </cell>
          <cell r="B567" t="str">
            <v>Boca BTCC 3,00 x 3,00 m esc=30</v>
          </cell>
          <cell r="E567" t="str">
            <v>und</v>
          </cell>
          <cell r="F567">
            <v>29949.200000000001</v>
          </cell>
        </row>
        <row r="568">
          <cell r="A568" t="str">
            <v>2 S 04 221 13</v>
          </cell>
          <cell r="B568" t="str">
            <v>Boca BTCC 1,50 x 1,50 m esc.=45</v>
          </cell>
          <cell r="E568" t="str">
            <v>und</v>
          </cell>
          <cell r="F568">
            <v>11176.09</v>
          </cell>
        </row>
        <row r="569">
          <cell r="A569" t="str">
            <v>2 S 04 221 14</v>
          </cell>
          <cell r="B569" t="str">
            <v>Boca BTCC 2,00 x 2,00 m esc=45</v>
          </cell>
          <cell r="E569" t="str">
            <v>und</v>
          </cell>
          <cell r="F569">
            <v>17941.25</v>
          </cell>
        </row>
        <row r="570">
          <cell r="A570" t="str">
            <v>2 S 04 221 15</v>
          </cell>
          <cell r="B570" t="str">
            <v>Boca BTCC 2,50 x 2,50 m esc=45</v>
          </cell>
          <cell r="E570" t="str">
            <v>und</v>
          </cell>
          <cell r="F570">
            <v>26268.53</v>
          </cell>
        </row>
        <row r="571">
          <cell r="A571" t="str">
            <v>2 S 04 221 16</v>
          </cell>
          <cell r="B571" t="str">
            <v>Boca BTCC 3,00 x 3,00 m esc=45</v>
          </cell>
          <cell r="E571" t="str">
            <v>und</v>
          </cell>
          <cell r="F571">
            <v>37956.39</v>
          </cell>
        </row>
        <row r="572">
          <cell r="A572" t="str">
            <v>2 S 04 300 16</v>
          </cell>
          <cell r="B572" t="str">
            <v>Bueiro met. chapas múltiplas D=1,60 m galv.</v>
          </cell>
          <cell r="E572" t="str">
            <v>m</v>
          </cell>
          <cell r="F572">
            <v>1028.1099999999999</v>
          </cell>
        </row>
        <row r="573">
          <cell r="A573" t="str">
            <v>2 S 04 300 20</v>
          </cell>
          <cell r="B573" t="str">
            <v>Bueiro met.chapas múltiplas D=2,00 m galv.</v>
          </cell>
          <cell r="E573" t="str">
            <v>m</v>
          </cell>
          <cell r="F573">
            <v>1279.3399999999999</v>
          </cell>
        </row>
        <row r="574">
          <cell r="A574" t="str">
            <v>2 S 04 301 16</v>
          </cell>
          <cell r="B574" t="str">
            <v>Bueiro met. chapas múltiplas D=1,60 m rev. epoxy</v>
          </cell>
          <cell r="E574" t="str">
            <v>m</v>
          </cell>
          <cell r="F574">
            <v>1076.94</v>
          </cell>
        </row>
        <row r="575">
          <cell r="A575" t="str">
            <v>2 S 04 301 20</v>
          </cell>
          <cell r="B575" t="str">
            <v>Bueiro met. chapa múltipla D=2,00 m rev. epoxy</v>
          </cell>
          <cell r="E575" t="str">
            <v>m</v>
          </cell>
          <cell r="F575">
            <v>1339.98</v>
          </cell>
        </row>
        <row r="576">
          <cell r="A576" t="str">
            <v>2 S 04 310 16</v>
          </cell>
          <cell r="B576" t="str">
            <v>Bueiro met.s/ interrupção tráf. D=1,60m galv.</v>
          </cell>
          <cell r="E576" t="str">
            <v>m</v>
          </cell>
          <cell r="F576">
            <v>1958.05</v>
          </cell>
        </row>
        <row r="577">
          <cell r="A577" t="str">
            <v>2 S 04 310 20</v>
          </cell>
          <cell r="B577" t="str">
            <v>Bueiro met.s/ interrupção tráf. D=2,00m galv.</v>
          </cell>
          <cell r="E577" t="str">
            <v>m</v>
          </cell>
          <cell r="F577">
            <v>2435.4499999999998</v>
          </cell>
        </row>
        <row r="578">
          <cell r="A578" t="str">
            <v>2 S 04 311 16</v>
          </cell>
          <cell r="B578" t="str">
            <v>Bueiro met.s/interrupção tráf.D=1,60 m rev.epoxy</v>
          </cell>
          <cell r="E578" t="str">
            <v>m</v>
          </cell>
          <cell r="F578">
            <v>2031.03</v>
          </cell>
        </row>
        <row r="579">
          <cell r="A579" t="str">
            <v>2 S 04 311 20</v>
          </cell>
          <cell r="B579" t="str">
            <v>Bueiro met.s/interrupção traf.D=2,00 m rev.epoxy</v>
          </cell>
          <cell r="E579" t="str">
            <v>m</v>
          </cell>
          <cell r="F579">
            <v>2442.35</v>
          </cell>
        </row>
        <row r="580">
          <cell r="A580" t="str">
            <v>2 S 04 400 01</v>
          </cell>
          <cell r="B580" t="str">
            <v>Valeta prot.cortes c/revest. vegetal - VPC 01</v>
          </cell>
          <cell r="E580" t="str">
            <v>m</v>
          </cell>
          <cell r="F580">
            <v>41.27</v>
          </cell>
        </row>
        <row r="581">
          <cell r="A581" t="str">
            <v>2 S 04 400 02</v>
          </cell>
          <cell r="B581" t="str">
            <v>Valeta prot.cortes c/revest. vegetal - VPC 02</v>
          </cell>
          <cell r="E581" t="str">
            <v>m</v>
          </cell>
          <cell r="F581">
            <v>30.75</v>
          </cell>
        </row>
        <row r="582">
          <cell r="A582" t="str">
            <v>2 S 04 400 03</v>
          </cell>
          <cell r="B582" t="str">
            <v>Valeta prot.cortes c/revest.concreto - VPC 03</v>
          </cell>
          <cell r="E582" t="str">
            <v>m</v>
          </cell>
          <cell r="F582">
            <v>59.73</v>
          </cell>
        </row>
        <row r="583">
          <cell r="A583" t="str">
            <v>2 S 04 400 04</v>
          </cell>
          <cell r="B583" t="str">
            <v>Valeta prot.cortes c/revest.concreto - VPC 04</v>
          </cell>
          <cell r="E583" t="str">
            <v>m</v>
          </cell>
          <cell r="F583">
            <v>46.54</v>
          </cell>
        </row>
        <row r="584">
          <cell r="A584" t="str">
            <v>2 S 04 401 01</v>
          </cell>
          <cell r="B584" t="str">
            <v>Valeta prot.aterros c/revest. vegetal - VPA 01</v>
          </cell>
          <cell r="E584" t="str">
            <v>m</v>
          </cell>
          <cell r="F584">
            <v>42.65</v>
          </cell>
        </row>
        <row r="585">
          <cell r="A585" t="str">
            <v>2 S 04 401 02</v>
          </cell>
          <cell r="B585" t="str">
            <v>Valeta prot.aterros c/revest. vegetal - VPA 02</v>
          </cell>
          <cell r="E585" t="str">
            <v>m</v>
          </cell>
          <cell r="F585">
            <v>32.01</v>
          </cell>
        </row>
        <row r="586">
          <cell r="A586" t="str">
            <v>2 S 04 401 03</v>
          </cell>
          <cell r="B586" t="str">
            <v>Valeta prot.aterro c/revest. concreto - VPA 03</v>
          </cell>
          <cell r="E586" t="str">
            <v>m</v>
          </cell>
          <cell r="F586">
            <v>59.97</v>
          </cell>
        </row>
        <row r="587">
          <cell r="A587" t="str">
            <v>2 S 04 401 04</v>
          </cell>
          <cell r="B587" t="str">
            <v>Valeta prot.aterro c/revest. concreto - VPA 04</v>
          </cell>
          <cell r="E587" t="str">
            <v>m</v>
          </cell>
          <cell r="F587">
            <v>45.4</v>
          </cell>
        </row>
        <row r="588">
          <cell r="A588" t="str">
            <v>2 S 04 401 05</v>
          </cell>
          <cell r="B588" t="str">
            <v>Valeta prot.corte/aterro s/rev. - VPC 05/VPA 05</v>
          </cell>
          <cell r="E588" t="str">
            <v>m</v>
          </cell>
          <cell r="F588">
            <v>24.52</v>
          </cell>
        </row>
        <row r="589">
          <cell r="A589" t="str">
            <v>2 S 04 401 06</v>
          </cell>
          <cell r="B589" t="str">
            <v>Valeta prot.corte/aterro s/rev. - VPC 06/VPA 06</v>
          </cell>
          <cell r="E589" t="str">
            <v>m</v>
          </cell>
          <cell r="F589">
            <v>17.53</v>
          </cell>
        </row>
        <row r="590">
          <cell r="A590" t="str">
            <v>2 S 04 500 01</v>
          </cell>
          <cell r="B590" t="str">
            <v>Dreno longitudinal prof. p/corte em solo - DPS 01</v>
          </cell>
          <cell r="E590" t="str">
            <v>m</v>
          </cell>
          <cell r="F590">
            <v>27.55</v>
          </cell>
        </row>
        <row r="591">
          <cell r="A591" t="str">
            <v>2 S 04 500 02</v>
          </cell>
          <cell r="B591" t="str">
            <v>Dreno longitudinal prof. p/corte em solo - DPS 02</v>
          </cell>
          <cell r="E591" t="str">
            <v>m</v>
          </cell>
          <cell r="F591">
            <v>27.14</v>
          </cell>
        </row>
        <row r="592">
          <cell r="A592" t="str">
            <v>2 S 04 500 03</v>
          </cell>
          <cell r="B592" t="str">
            <v>Dreno longitudinal prof. p/corte em solo - DPS 03</v>
          </cell>
          <cell r="E592" t="str">
            <v>m</v>
          </cell>
          <cell r="F592">
            <v>38.75</v>
          </cell>
        </row>
        <row r="593">
          <cell r="A593" t="str">
            <v>2 S 04 500 04</v>
          </cell>
          <cell r="B593" t="str">
            <v>Dreno longitudinal prof. p/corte em solo - DPS 04</v>
          </cell>
          <cell r="E593" t="str">
            <v>m</v>
          </cell>
          <cell r="F593">
            <v>38.26</v>
          </cell>
        </row>
        <row r="594">
          <cell r="A594" t="str">
            <v>2 S 04 500 05</v>
          </cell>
          <cell r="B594" t="str">
            <v>Dreno longitudinal prof. p/corte em solo - DPS 05</v>
          </cell>
          <cell r="E594" t="str">
            <v>m</v>
          </cell>
          <cell r="F594">
            <v>44.31</v>
          </cell>
        </row>
        <row r="595">
          <cell r="A595" t="str">
            <v>2 S 04 500 06</v>
          </cell>
          <cell r="B595" t="str">
            <v>Dreno longitudinal prof. p/corte em solo - DPS 06</v>
          </cell>
          <cell r="E595" t="str">
            <v>m</v>
          </cell>
          <cell r="F595">
            <v>50.88</v>
          </cell>
        </row>
        <row r="596">
          <cell r="A596" t="str">
            <v>2 S 04 500 07</v>
          </cell>
          <cell r="B596" t="str">
            <v>Dreno longitudinal prof. p/corte em solo - DPS 07</v>
          </cell>
          <cell r="E596" t="str">
            <v>m</v>
          </cell>
          <cell r="F596">
            <v>61.18</v>
          </cell>
        </row>
        <row r="597">
          <cell r="A597" t="str">
            <v>2 S 04 500 08</v>
          </cell>
          <cell r="B597" t="str">
            <v>Dreno longitudinal prof. p/corte em solo - DPS 08</v>
          </cell>
          <cell r="E597" t="str">
            <v>m</v>
          </cell>
          <cell r="F597">
            <v>67.75</v>
          </cell>
        </row>
        <row r="598">
          <cell r="A598" t="str">
            <v>2 S 04 501 01</v>
          </cell>
          <cell r="B598" t="str">
            <v>Dreno longitudinal prof. p/corte em rocha - DPR 01</v>
          </cell>
          <cell r="E598" t="str">
            <v>m</v>
          </cell>
          <cell r="F598">
            <v>23.89</v>
          </cell>
        </row>
        <row r="599">
          <cell r="A599" t="str">
            <v>2 S 04 501 02</v>
          </cell>
          <cell r="B599" t="str">
            <v>Dreno longitudinal prof. p/corte em rocha - DPR 02</v>
          </cell>
          <cell r="E599" t="str">
            <v>m</v>
          </cell>
          <cell r="F599">
            <v>38.26</v>
          </cell>
        </row>
        <row r="600">
          <cell r="A600" t="str">
            <v>2 S 04 501 03</v>
          </cell>
          <cell r="B600" t="str">
            <v>Dreno longitudinal prof. p/corte em rocha - DPR 03</v>
          </cell>
          <cell r="E600" t="str">
            <v>m</v>
          </cell>
          <cell r="F600">
            <v>21.89</v>
          </cell>
        </row>
        <row r="601">
          <cell r="A601" t="str">
            <v>2 S 04 501 04</v>
          </cell>
          <cell r="B601" t="str">
            <v>Dreno longitudinal prof. p/corte em rocha - DPR 04</v>
          </cell>
          <cell r="E601" t="str">
            <v>m</v>
          </cell>
          <cell r="F601">
            <v>7.29</v>
          </cell>
        </row>
        <row r="602">
          <cell r="A602" t="str">
            <v>2 S 04 501 05</v>
          </cell>
          <cell r="B602" t="str">
            <v>Dreno longitudinal prof. p/corte em rocha - DPR 05</v>
          </cell>
          <cell r="E602" t="str">
            <v>m</v>
          </cell>
          <cell r="F602">
            <v>21.55</v>
          </cell>
        </row>
        <row r="603">
          <cell r="A603" t="str">
            <v>2 S 04 502 01</v>
          </cell>
          <cell r="B603" t="str">
            <v>Boca saída p/dreno longitudinal prof. BSD 01</v>
          </cell>
          <cell r="E603" t="str">
            <v>und</v>
          </cell>
          <cell r="F603">
            <v>71.16</v>
          </cell>
        </row>
        <row r="604">
          <cell r="A604" t="str">
            <v>2 S 04 502 02</v>
          </cell>
          <cell r="B604" t="str">
            <v>Boca saída p/dreno longitudinal prof. BSD 02</v>
          </cell>
          <cell r="E604" t="str">
            <v>und</v>
          </cell>
          <cell r="F604">
            <v>82.9</v>
          </cell>
        </row>
        <row r="605">
          <cell r="A605" t="str">
            <v>2 S 04 510 01</v>
          </cell>
          <cell r="B605" t="str">
            <v>Dreno sub-superficial - DSS 01</v>
          </cell>
          <cell r="E605" t="str">
            <v>m</v>
          </cell>
          <cell r="F605">
            <v>7.42</v>
          </cell>
        </row>
        <row r="606">
          <cell r="A606" t="str">
            <v>2 S 04 510 02</v>
          </cell>
          <cell r="B606" t="str">
            <v>Dreno sub-superficial - DSS 02</v>
          </cell>
          <cell r="E606" t="str">
            <v>m</v>
          </cell>
          <cell r="F606">
            <v>20.12</v>
          </cell>
        </row>
        <row r="607">
          <cell r="A607" t="str">
            <v>2 S 04 510 03</v>
          </cell>
          <cell r="B607" t="str">
            <v>Dreno sub-superficial - DSS 03</v>
          </cell>
          <cell r="E607" t="str">
            <v>m</v>
          </cell>
          <cell r="F607">
            <v>5.0599999999999996</v>
          </cell>
        </row>
        <row r="608">
          <cell r="A608" t="str">
            <v>2 S 04 510 04</v>
          </cell>
          <cell r="B608" t="str">
            <v>Dreno sub-superficial - DSS 04</v>
          </cell>
          <cell r="E608" t="str">
            <v>m</v>
          </cell>
          <cell r="F608">
            <v>26.52</v>
          </cell>
        </row>
        <row r="609">
          <cell r="A609" t="str">
            <v>2 S 04 511 01</v>
          </cell>
          <cell r="B609" t="str">
            <v>Boca saída p/dreno sub-superficial - BSD 03</v>
          </cell>
          <cell r="E609" t="str">
            <v>und</v>
          </cell>
          <cell r="F609">
            <v>32.799999999999997</v>
          </cell>
        </row>
        <row r="610">
          <cell r="A610" t="str">
            <v>2 S 04 520 01</v>
          </cell>
          <cell r="B610" t="str">
            <v>Dreno sub-horizontal - DSH 01</v>
          </cell>
          <cell r="E610" t="str">
            <v>m</v>
          </cell>
          <cell r="F610">
            <v>127.19</v>
          </cell>
        </row>
        <row r="611">
          <cell r="A611" t="str">
            <v>2 S 04 521 01</v>
          </cell>
          <cell r="B611" t="str">
            <v>Boca saída p/dreno sub-horizontal - BSD 04</v>
          </cell>
          <cell r="E611" t="str">
            <v>und</v>
          </cell>
          <cell r="F611">
            <v>8.4700000000000006</v>
          </cell>
        </row>
        <row r="612">
          <cell r="A612" t="str">
            <v>2 S 04 900 01</v>
          </cell>
          <cell r="B612" t="str">
            <v>Sarjeta triangular de concreto - STC 01</v>
          </cell>
          <cell r="E612" t="str">
            <v>m</v>
          </cell>
          <cell r="F612">
            <v>37.07</v>
          </cell>
        </row>
        <row r="613">
          <cell r="A613" t="str">
            <v>2 S 04 900 02</v>
          </cell>
          <cell r="B613" t="str">
            <v>Sarjeta triangular de concreto - STC 02</v>
          </cell>
          <cell r="E613" t="str">
            <v>m</v>
          </cell>
          <cell r="F613">
            <v>25.03</v>
          </cell>
        </row>
        <row r="614">
          <cell r="A614" t="str">
            <v>2 S 04 900 03</v>
          </cell>
          <cell r="B614" t="str">
            <v>Sarjeta triangular de concreto - STC 03</v>
          </cell>
          <cell r="E614" t="str">
            <v>m</v>
          </cell>
          <cell r="F614">
            <v>21.69</v>
          </cell>
        </row>
        <row r="615">
          <cell r="A615" t="str">
            <v>2 S 04 900 04</v>
          </cell>
          <cell r="B615" t="str">
            <v>Sarjeta triangular de concreto - STC 04</v>
          </cell>
          <cell r="E615" t="str">
            <v>m</v>
          </cell>
          <cell r="F615">
            <v>17.600000000000001</v>
          </cell>
        </row>
        <row r="616">
          <cell r="A616" t="str">
            <v>2 S 04 900 05</v>
          </cell>
          <cell r="B616" t="str">
            <v>Sarjeta triangular de concreto - STC 05</v>
          </cell>
          <cell r="E616" t="str">
            <v>m</v>
          </cell>
          <cell r="F616">
            <v>30.24</v>
          </cell>
        </row>
        <row r="617">
          <cell r="A617" t="str">
            <v>2 S 04 900 06</v>
          </cell>
          <cell r="B617" t="str">
            <v>Sarjeta triangular de concreto - STC 06</v>
          </cell>
          <cell r="E617" t="str">
            <v>m</v>
          </cell>
          <cell r="F617">
            <v>20.420000000000002</v>
          </cell>
        </row>
        <row r="618">
          <cell r="A618" t="str">
            <v>2 S 04 900 07</v>
          </cell>
          <cell r="B618" t="str">
            <v>Sarjeta triangular de concreto - STC 07</v>
          </cell>
          <cell r="E618" t="str">
            <v>m</v>
          </cell>
          <cell r="F618">
            <v>17.61</v>
          </cell>
        </row>
        <row r="619">
          <cell r="A619" t="str">
            <v>2 S 04 900 08</v>
          </cell>
          <cell r="B619" t="str">
            <v>Sarjeta triangular de concreto - STC 08</v>
          </cell>
          <cell r="E619" t="str">
            <v>m</v>
          </cell>
          <cell r="F619">
            <v>14.71</v>
          </cell>
        </row>
        <row r="620">
          <cell r="A620" t="str">
            <v>2 S 04 900 21</v>
          </cell>
          <cell r="B620" t="str">
            <v>Sarjeta canteiro central concreto - SCC 01</v>
          </cell>
          <cell r="E620" t="str">
            <v>m</v>
          </cell>
          <cell r="F620">
            <v>21.45</v>
          </cell>
        </row>
        <row r="621">
          <cell r="A621" t="str">
            <v>2 S 04 900 22</v>
          </cell>
          <cell r="B621" t="str">
            <v>Sarjeta canteiro central concreto - SCC 02</v>
          </cell>
          <cell r="E621" t="str">
            <v>m</v>
          </cell>
          <cell r="F621">
            <v>29.69</v>
          </cell>
        </row>
        <row r="622">
          <cell r="A622" t="str">
            <v>2 S 04 900 31</v>
          </cell>
          <cell r="B622" t="str">
            <v>Sarjeta triangular de grama - STG 01</v>
          </cell>
          <cell r="E622" t="str">
            <v>m</v>
          </cell>
          <cell r="F622">
            <v>13.88</v>
          </cell>
        </row>
        <row r="623">
          <cell r="A623" t="str">
            <v>2 S 04 900 32</v>
          </cell>
          <cell r="B623" t="str">
            <v>Sarjeta triangular de grama - STG 02</v>
          </cell>
          <cell r="E623" t="str">
            <v>m</v>
          </cell>
          <cell r="F623">
            <v>11.5</v>
          </cell>
        </row>
        <row r="624">
          <cell r="A624" t="str">
            <v>2 S 04 900 33</v>
          </cell>
          <cell r="B624" t="str">
            <v>Sarjeta triangular de grama - STG 03</v>
          </cell>
          <cell r="E624" t="str">
            <v>m</v>
          </cell>
          <cell r="F624">
            <v>9.89</v>
          </cell>
        </row>
        <row r="625">
          <cell r="A625" t="str">
            <v>2 S 04 900 34</v>
          </cell>
          <cell r="B625" t="str">
            <v>Sarjeta triangular de grama - STG 04</v>
          </cell>
          <cell r="E625" t="str">
            <v>m</v>
          </cell>
          <cell r="F625">
            <v>7.59</v>
          </cell>
        </row>
        <row r="626">
          <cell r="A626" t="str">
            <v>2 S 04 900 41</v>
          </cell>
          <cell r="B626" t="str">
            <v>Sarjeta triangular não revestida - STT 01</v>
          </cell>
          <cell r="E626" t="str">
            <v>m</v>
          </cell>
          <cell r="F626">
            <v>7.66</v>
          </cell>
        </row>
        <row r="627">
          <cell r="A627" t="str">
            <v>2 S 04 900 42</v>
          </cell>
          <cell r="B627" t="str">
            <v>Sarjeta triangular não revestida - STT 02</v>
          </cell>
          <cell r="E627" t="str">
            <v>m</v>
          </cell>
          <cell r="F627">
            <v>6.4</v>
          </cell>
        </row>
        <row r="628">
          <cell r="A628" t="str">
            <v>2 S 04 900 43</v>
          </cell>
          <cell r="B628" t="str">
            <v>Sarjeta triangular não revestida - STT 03</v>
          </cell>
          <cell r="E628" t="str">
            <v>m</v>
          </cell>
          <cell r="F628">
            <v>5.44</v>
          </cell>
        </row>
        <row r="629">
          <cell r="A629" t="str">
            <v>2 S 04 900 44</v>
          </cell>
          <cell r="B629" t="str">
            <v>Sarjeta triangular não revestida - STT 04</v>
          </cell>
          <cell r="E629" t="str">
            <v>m</v>
          </cell>
          <cell r="F629">
            <v>3.99</v>
          </cell>
        </row>
        <row r="630">
          <cell r="A630" t="str">
            <v>2 S 04 901 01</v>
          </cell>
          <cell r="B630" t="str">
            <v>Sarjeta trapezoidal de concreto - SZC 01</v>
          </cell>
          <cell r="E630" t="str">
            <v>m</v>
          </cell>
          <cell r="F630">
            <v>29.78</v>
          </cell>
        </row>
        <row r="631">
          <cell r="A631" t="str">
            <v>2 S 04 901 02</v>
          </cell>
          <cell r="B631" t="str">
            <v>Sarjeta trapezoidal de concreto - SZC 02</v>
          </cell>
          <cell r="E631" t="str">
            <v>m</v>
          </cell>
          <cell r="F631">
            <v>18.239999999999998</v>
          </cell>
        </row>
        <row r="632">
          <cell r="A632" t="str">
            <v>2 S 04 901 21</v>
          </cell>
          <cell r="B632" t="str">
            <v>Sarjeta de canteiro central de concreto - SCC 03</v>
          </cell>
          <cell r="E632" t="str">
            <v>m</v>
          </cell>
          <cell r="F632">
            <v>23.88</v>
          </cell>
        </row>
        <row r="633">
          <cell r="A633" t="str">
            <v>2 S 04 901 22</v>
          </cell>
          <cell r="B633" t="str">
            <v>Sarjeta de canteiro central de cocnreto - SCC 04</v>
          </cell>
          <cell r="E633" t="str">
            <v>m</v>
          </cell>
          <cell r="F633">
            <v>43.71</v>
          </cell>
        </row>
        <row r="634">
          <cell r="A634" t="str">
            <v>2 S 04 901 31</v>
          </cell>
          <cell r="B634" t="str">
            <v>Sarjeta trapezoidal de grama - SZG 01</v>
          </cell>
          <cell r="E634" t="str">
            <v>m</v>
          </cell>
          <cell r="F634">
            <v>12.46</v>
          </cell>
        </row>
        <row r="635">
          <cell r="A635" t="str">
            <v>2 S 04 901 32</v>
          </cell>
          <cell r="B635" t="str">
            <v>Sarjeta trapezoidal de grama - SZG 02</v>
          </cell>
          <cell r="E635" t="str">
            <v>m</v>
          </cell>
          <cell r="F635">
            <v>8.0299999999999994</v>
          </cell>
        </row>
        <row r="636">
          <cell r="A636" t="str">
            <v>2 S 04 901 41</v>
          </cell>
          <cell r="B636" t="str">
            <v>Sarjeta trapezoidal não revestida - SZT 01</v>
          </cell>
          <cell r="E636" t="str">
            <v>m</v>
          </cell>
          <cell r="F636">
            <v>7.55</v>
          </cell>
        </row>
        <row r="637">
          <cell r="A637" t="str">
            <v>2 S 04 901 42</v>
          </cell>
          <cell r="B637" t="str">
            <v>Sarjeta trapezoidal não revestida - SZT 02</v>
          </cell>
          <cell r="E637" t="str">
            <v>m</v>
          </cell>
          <cell r="F637">
            <v>4.66</v>
          </cell>
        </row>
        <row r="638">
          <cell r="A638" t="str">
            <v>2 S 04 910 01</v>
          </cell>
          <cell r="B638" t="str">
            <v>Meio fio de concreto - MFC 01</v>
          </cell>
          <cell r="E638" t="str">
            <v>m</v>
          </cell>
          <cell r="F638">
            <v>38.630000000000003</v>
          </cell>
        </row>
        <row r="639">
          <cell r="A639" t="str">
            <v>2 S 04 910 02</v>
          </cell>
          <cell r="B639" t="str">
            <v>Meio fio de concreto - MFC 02</v>
          </cell>
          <cell r="E639" t="str">
            <v>m</v>
          </cell>
          <cell r="F639">
            <v>30.75</v>
          </cell>
        </row>
        <row r="640">
          <cell r="A640" t="str">
            <v>2 S 04 910 03</v>
          </cell>
          <cell r="B640" t="str">
            <v>Meio fio de concreto - MFC 03</v>
          </cell>
          <cell r="E640" t="str">
            <v>m</v>
          </cell>
          <cell r="F640">
            <v>18.04</v>
          </cell>
        </row>
        <row r="641">
          <cell r="A641" t="str">
            <v>2 S 04 910 04</v>
          </cell>
          <cell r="B641" t="str">
            <v>Meio fio de concreto - MFC 04</v>
          </cell>
          <cell r="E641" t="str">
            <v>m</v>
          </cell>
          <cell r="F641">
            <v>12.69</v>
          </cell>
        </row>
        <row r="642">
          <cell r="A642" t="str">
            <v>2 S 04 910 05</v>
          </cell>
          <cell r="B642" t="str">
            <v>Meio fio de concreto - MFC 05</v>
          </cell>
          <cell r="E642" t="str">
            <v>m</v>
          </cell>
          <cell r="F642">
            <v>17.72</v>
          </cell>
        </row>
        <row r="643">
          <cell r="A643" t="str">
            <v>2 S 04 910 06</v>
          </cell>
          <cell r="B643" t="str">
            <v>Meio fio de concreto - MFC 06</v>
          </cell>
          <cell r="E643" t="str">
            <v>m</v>
          </cell>
          <cell r="F643">
            <v>11.07</v>
          </cell>
        </row>
        <row r="644">
          <cell r="A644" t="str">
            <v>2 S 04 910 07</v>
          </cell>
          <cell r="B644" t="str">
            <v>Meio fio de concreto - MFC 07</v>
          </cell>
          <cell r="E644" t="str">
            <v>m</v>
          </cell>
          <cell r="F644">
            <v>17.420000000000002</v>
          </cell>
        </row>
        <row r="645">
          <cell r="A645" t="str">
            <v>2 S 04 910 08</v>
          </cell>
          <cell r="B645" t="str">
            <v>Meio fio de concreto - MFC 08</v>
          </cell>
          <cell r="E645" t="str">
            <v>m</v>
          </cell>
          <cell r="F645">
            <v>29.27</v>
          </cell>
        </row>
        <row r="646">
          <cell r="A646" t="str">
            <v>2 S 04 930 01</v>
          </cell>
          <cell r="B646" t="str">
            <v>Caixa coletora de sarjeta - CCS 01</v>
          </cell>
          <cell r="E646" t="str">
            <v>und</v>
          </cell>
          <cell r="F646">
            <v>909.9</v>
          </cell>
        </row>
        <row r="647">
          <cell r="A647" t="str">
            <v>2 S 04 930 02</v>
          </cell>
          <cell r="B647" t="str">
            <v>Caixa coletora de sarjeta - CCS 02</v>
          </cell>
          <cell r="E647" t="str">
            <v>und</v>
          </cell>
          <cell r="F647">
            <v>886.15</v>
          </cell>
        </row>
        <row r="648">
          <cell r="A648" t="str">
            <v>2 S 04 930 03</v>
          </cell>
          <cell r="B648" t="str">
            <v>Caixa coletora de sarjeta - CCS 03</v>
          </cell>
          <cell r="E648" t="str">
            <v>und</v>
          </cell>
          <cell r="F648">
            <v>862.39</v>
          </cell>
        </row>
        <row r="649">
          <cell r="A649" t="str">
            <v>2 S 04 930 04</v>
          </cell>
          <cell r="B649" t="str">
            <v>Caixa coletora de sarjeta - CCS 04</v>
          </cell>
          <cell r="E649" t="str">
            <v>und</v>
          </cell>
          <cell r="F649">
            <v>837.56</v>
          </cell>
        </row>
        <row r="650">
          <cell r="A650" t="str">
            <v>2 S 04 930 05</v>
          </cell>
          <cell r="B650" t="str">
            <v>Caixa coletora de sarjeta - CCS 05</v>
          </cell>
          <cell r="E650" t="str">
            <v>und</v>
          </cell>
          <cell r="F650">
            <v>1143.0899999999999</v>
          </cell>
        </row>
        <row r="651">
          <cell r="A651" t="str">
            <v>2 S 04 930 06</v>
          </cell>
          <cell r="B651" t="str">
            <v>Caixa coletora de sarjeta - CCS 06</v>
          </cell>
          <cell r="E651" t="str">
            <v>und</v>
          </cell>
          <cell r="F651">
            <v>1118.26</v>
          </cell>
        </row>
        <row r="652">
          <cell r="A652" t="str">
            <v>2 S 04 930 07</v>
          </cell>
          <cell r="B652" t="str">
            <v>Caixa coletora de sarjeta - CCS 07</v>
          </cell>
          <cell r="E652" t="str">
            <v>und</v>
          </cell>
          <cell r="F652">
            <v>1093.43</v>
          </cell>
        </row>
        <row r="653">
          <cell r="A653" t="str">
            <v>2 S 04 930 08</v>
          </cell>
          <cell r="B653" t="str">
            <v>Caixa coletora de sarjeta - CCS 08</v>
          </cell>
          <cell r="E653" t="str">
            <v>und</v>
          </cell>
          <cell r="F653">
            <v>1069.67</v>
          </cell>
        </row>
        <row r="654">
          <cell r="A654" t="str">
            <v>2 S 04 930 09</v>
          </cell>
          <cell r="B654" t="str">
            <v>Caixa coletora de sarjeta - CCS 09</v>
          </cell>
          <cell r="E654" t="str">
            <v>und</v>
          </cell>
          <cell r="F654">
            <v>1375.21</v>
          </cell>
        </row>
        <row r="655">
          <cell r="A655" t="str">
            <v>2 S 04 930 10</v>
          </cell>
          <cell r="B655" t="str">
            <v>Caixa coletora de sarjeta - CCS 10</v>
          </cell>
          <cell r="E655" t="str">
            <v>und</v>
          </cell>
          <cell r="F655">
            <v>1350.38</v>
          </cell>
        </row>
        <row r="656">
          <cell r="A656" t="str">
            <v>2 S 04 930 11</v>
          </cell>
          <cell r="B656" t="str">
            <v>Caixa coletora de sarjeta - CCS 11</v>
          </cell>
          <cell r="E656" t="str">
            <v>und</v>
          </cell>
          <cell r="F656">
            <v>1325.54</v>
          </cell>
        </row>
        <row r="657">
          <cell r="A657" t="str">
            <v>2 S 04 930 12</v>
          </cell>
          <cell r="B657" t="str">
            <v>Caixa coletora de sarjeta - CCS 12</v>
          </cell>
          <cell r="E657" t="str">
            <v>und</v>
          </cell>
          <cell r="F657">
            <v>1300.71</v>
          </cell>
        </row>
        <row r="658">
          <cell r="A658" t="str">
            <v>2 S 04 930 13</v>
          </cell>
          <cell r="B658" t="str">
            <v>Caixa coletora de sarjeta - CCS 13</v>
          </cell>
          <cell r="E658" t="str">
            <v>und</v>
          </cell>
          <cell r="F658">
            <v>1601.92</v>
          </cell>
        </row>
        <row r="659">
          <cell r="A659" t="str">
            <v>2 S 04 930 14</v>
          </cell>
          <cell r="B659" t="str">
            <v>Caixa coletora de sarjeta - CCS14</v>
          </cell>
          <cell r="E659" t="str">
            <v>und</v>
          </cell>
          <cell r="F659">
            <v>1577.09</v>
          </cell>
        </row>
        <row r="660">
          <cell r="A660" t="str">
            <v>2 S 04 930 15</v>
          </cell>
          <cell r="B660" t="str">
            <v>Caixa coletora de sarjeta - CCS 15</v>
          </cell>
          <cell r="E660" t="str">
            <v>und</v>
          </cell>
          <cell r="F660">
            <v>1552.25</v>
          </cell>
        </row>
        <row r="661">
          <cell r="A661" t="str">
            <v>2 S 04 930 16</v>
          </cell>
          <cell r="B661" t="str">
            <v>Caixa coletora de sarjeta - CCS 16</v>
          </cell>
          <cell r="E661" t="str">
            <v>und</v>
          </cell>
          <cell r="F661">
            <v>1527.42</v>
          </cell>
        </row>
        <row r="662">
          <cell r="A662" t="str">
            <v>2 S 04 930 17</v>
          </cell>
          <cell r="B662" t="str">
            <v>Caixa coletora de sarjeta - CCS 17</v>
          </cell>
          <cell r="E662" t="str">
            <v>und</v>
          </cell>
          <cell r="F662">
            <v>1834.04</v>
          </cell>
        </row>
        <row r="663">
          <cell r="A663" t="str">
            <v>2 S 04 930 18</v>
          </cell>
          <cell r="B663" t="str">
            <v>Caixa coletora de sarjeta - CCS 18</v>
          </cell>
          <cell r="E663" t="str">
            <v>und</v>
          </cell>
          <cell r="F663">
            <v>1809.2</v>
          </cell>
        </row>
        <row r="664">
          <cell r="A664" t="str">
            <v>2 S 04 930 19</v>
          </cell>
          <cell r="B664" t="str">
            <v>Caixa coletora de sarjeta - CCS 19</v>
          </cell>
          <cell r="E664" t="str">
            <v>und</v>
          </cell>
          <cell r="F664">
            <v>1784.37</v>
          </cell>
        </row>
        <row r="665">
          <cell r="A665" t="str">
            <v>2 S 04 930 20</v>
          </cell>
          <cell r="B665" t="str">
            <v>Caixa coletora de sarjeta - CCS 20</v>
          </cell>
          <cell r="E665" t="str">
            <v>und</v>
          </cell>
          <cell r="F665">
            <v>1759.53</v>
          </cell>
        </row>
        <row r="666">
          <cell r="A666" t="str">
            <v>2 S 04 931 01</v>
          </cell>
          <cell r="B666" t="str">
            <v>Caixa coletora de talvegue - CCT 01</v>
          </cell>
          <cell r="E666" t="str">
            <v>und</v>
          </cell>
          <cell r="F666">
            <v>926.31</v>
          </cell>
        </row>
        <row r="667">
          <cell r="A667" t="str">
            <v>2 S 04 931 02</v>
          </cell>
          <cell r="B667" t="str">
            <v>Caixa coletora de talvegue - CCT 02</v>
          </cell>
          <cell r="E667" t="str">
            <v>und</v>
          </cell>
          <cell r="F667">
            <v>901.48</v>
          </cell>
        </row>
        <row r="668">
          <cell r="A668" t="str">
            <v>2 S 04 931 03</v>
          </cell>
          <cell r="B668" t="str">
            <v>Caixa coletora de talvegue - CCT 03</v>
          </cell>
          <cell r="E668" t="str">
            <v>und</v>
          </cell>
          <cell r="F668">
            <v>879.02</v>
          </cell>
        </row>
        <row r="669">
          <cell r="A669" t="str">
            <v>2 S 04 931 04</v>
          </cell>
          <cell r="B669" t="str">
            <v>Caixa coletora de talvegue - CCT 04</v>
          </cell>
          <cell r="E669" t="str">
            <v>und</v>
          </cell>
          <cell r="F669">
            <v>851.81</v>
          </cell>
        </row>
        <row r="670">
          <cell r="A670" t="str">
            <v>2 S 04 931 05</v>
          </cell>
          <cell r="B670" t="str">
            <v>Caixa coletora de talvegue - CCT 05</v>
          </cell>
          <cell r="E670" t="str">
            <v>und</v>
          </cell>
          <cell r="F670">
            <v>1157.3499999999999</v>
          </cell>
        </row>
        <row r="671">
          <cell r="A671" t="str">
            <v>2 S 04 931 06</v>
          </cell>
          <cell r="B671" t="str">
            <v>Caixa coletora de talvegue - CCT 06</v>
          </cell>
          <cell r="E671" t="str">
            <v>und</v>
          </cell>
          <cell r="F671">
            <v>1133.5899999999999</v>
          </cell>
        </row>
        <row r="672">
          <cell r="A672" t="str">
            <v>2 S 04 931 07</v>
          </cell>
          <cell r="B672" t="str">
            <v>Caixa coletora de talvegue - CCT 07</v>
          </cell>
          <cell r="E672" t="str">
            <v>und</v>
          </cell>
          <cell r="F672">
            <v>1111.1400000000001</v>
          </cell>
        </row>
        <row r="673">
          <cell r="A673" t="str">
            <v>2 S 04 931 08</v>
          </cell>
          <cell r="B673" t="str">
            <v>Caixa coletora de talvegue - CCT 08</v>
          </cell>
          <cell r="E673" t="str">
            <v>und</v>
          </cell>
          <cell r="F673">
            <v>1182.18</v>
          </cell>
        </row>
        <row r="674">
          <cell r="A674" t="str">
            <v>2 S 04 931 09</v>
          </cell>
          <cell r="B674" t="str">
            <v>Caixa coletora de talvegue - CCT 09</v>
          </cell>
          <cell r="E674" t="str">
            <v>und</v>
          </cell>
          <cell r="F674">
            <v>1389.46</v>
          </cell>
        </row>
        <row r="675">
          <cell r="A675" t="str">
            <v>2 S 04 931 10</v>
          </cell>
          <cell r="B675" t="str">
            <v>Caixa coletora de talvegue - CCT 10</v>
          </cell>
          <cell r="E675" t="str">
            <v>und</v>
          </cell>
          <cell r="F675">
            <v>1365.71</v>
          </cell>
        </row>
        <row r="676">
          <cell r="A676" t="str">
            <v>2 S 04 931 11</v>
          </cell>
          <cell r="B676" t="str">
            <v>Caixa coletora de talvegue - CCT 11</v>
          </cell>
          <cell r="E676" t="str">
            <v>und</v>
          </cell>
          <cell r="F676">
            <v>1343.25</v>
          </cell>
        </row>
        <row r="677">
          <cell r="A677" t="str">
            <v>2 S 04 931 12</v>
          </cell>
          <cell r="B677" t="str">
            <v>Caixa coletora de talvegue - CCT 12</v>
          </cell>
          <cell r="E677" t="str">
            <v>und</v>
          </cell>
          <cell r="F677">
            <v>1316.04</v>
          </cell>
        </row>
        <row r="678">
          <cell r="A678" t="str">
            <v>2 S 04 931 13</v>
          </cell>
          <cell r="B678" t="str">
            <v>Caixa coletora de talvegue - CCT 13</v>
          </cell>
          <cell r="E678" t="str">
            <v>und</v>
          </cell>
          <cell r="F678">
            <v>1616.17</v>
          </cell>
        </row>
        <row r="679">
          <cell r="A679" t="str">
            <v>2 S 04 931 14</v>
          </cell>
          <cell r="B679" t="str">
            <v>Caixa coletora de talvegue - CCT 14</v>
          </cell>
          <cell r="E679" t="str">
            <v>und</v>
          </cell>
          <cell r="F679">
            <v>1591.34</v>
          </cell>
        </row>
        <row r="680">
          <cell r="A680" t="str">
            <v>2 S 04 931 15</v>
          </cell>
          <cell r="B680" t="str">
            <v>Caixa coletora de talvegue - CCT 15</v>
          </cell>
          <cell r="E680" t="str">
            <v>und</v>
          </cell>
          <cell r="F680">
            <v>1569.96</v>
          </cell>
        </row>
        <row r="681">
          <cell r="A681" t="str">
            <v>2 S 04 931 16</v>
          </cell>
          <cell r="B681" t="str">
            <v>Caixa coletora de talvegue - CCT 16</v>
          </cell>
          <cell r="E681" t="str">
            <v>und</v>
          </cell>
          <cell r="F681">
            <v>1542.75</v>
          </cell>
        </row>
        <row r="682">
          <cell r="A682" t="str">
            <v>2 S 04 931 17</v>
          </cell>
          <cell r="B682" t="str">
            <v>Caixa coletora de talvegue - CCT 17</v>
          </cell>
          <cell r="E682" t="str">
            <v>und</v>
          </cell>
          <cell r="F682">
            <v>1848.29</v>
          </cell>
        </row>
        <row r="683">
          <cell r="A683" t="str">
            <v>2 S 04 931 18</v>
          </cell>
          <cell r="B683" t="str">
            <v>Caixa coletora de talvegue - CCT 18</v>
          </cell>
          <cell r="E683" t="str">
            <v>und</v>
          </cell>
          <cell r="F683">
            <v>1823.45</v>
          </cell>
        </row>
        <row r="684">
          <cell r="A684" t="str">
            <v>2 S 04 931 19</v>
          </cell>
          <cell r="B684" t="str">
            <v>Caixa coletora de talvegue - CCT 19</v>
          </cell>
          <cell r="E684" t="str">
            <v>und</v>
          </cell>
          <cell r="F684">
            <v>1802.08</v>
          </cell>
        </row>
        <row r="685">
          <cell r="A685" t="str">
            <v>2 S 04 931 20</v>
          </cell>
          <cell r="B685" t="str">
            <v>Caixa coletora de talvegue - CCT 20</v>
          </cell>
          <cell r="E685" t="str">
            <v>und</v>
          </cell>
          <cell r="F685">
            <v>1774.87</v>
          </cell>
        </row>
        <row r="686">
          <cell r="A686" t="str">
            <v>2 S 04 940 01</v>
          </cell>
          <cell r="B686" t="str">
            <v>Descida d'água tipo rap. - calha concr. - DAR 01</v>
          </cell>
          <cell r="E686" t="str">
            <v>m</v>
          </cell>
          <cell r="F686">
            <v>98.8</v>
          </cell>
        </row>
        <row r="687">
          <cell r="A687" t="str">
            <v>2 S 04 940 02</v>
          </cell>
          <cell r="B687" t="str">
            <v>Descida d'água tipo rap. - canal retang.- DAR 02</v>
          </cell>
          <cell r="E687" t="str">
            <v>m</v>
          </cell>
          <cell r="F687">
            <v>50.34</v>
          </cell>
        </row>
        <row r="688">
          <cell r="A688" t="str">
            <v>2 S 04 940 03</v>
          </cell>
          <cell r="B688" t="str">
            <v>Descida d'água tipo rap. - canal retang.- DAR 03</v>
          </cell>
          <cell r="E688" t="str">
            <v>m</v>
          </cell>
          <cell r="F688">
            <v>73.92</v>
          </cell>
        </row>
        <row r="689">
          <cell r="A689" t="str">
            <v>2 S 04 940 04</v>
          </cell>
          <cell r="B689" t="str">
            <v>Descida d'água tipo rap. - calha metálica - DAR</v>
          </cell>
          <cell r="E689" t="str">
            <v>m</v>
          </cell>
          <cell r="F689">
            <v>131.97999999999999</v>
          </cell>
        </row>
        <row r="690">
          <cell r="A690" t="str">
            <v>2 S 04 941 01</v>
          </cell>
          <cell r="B690" t="str">
            <v>Descida d'água aterros em degraus - DAD 01</v>
          </cell>
          <cell r="E690" t="str">
            <v>m</v>
          </cell>
          <cell r="F690">
            <v>67.7</v>
          </cell>
        </row>
        <row r="691">
          <cell r="A691" t="str">
            <v>2 S 04 941 02</v>
          </cell>
          <cell r="B691" t="str">
            <v>Descida d'água aterros em degraus - arm - DAD</v>
          </cell>
          <cell r="E691" t="str">
            <v>m</v>
          </cell>
          <cell r="F691">
            <v>97.2</v>
          </cell>
        </row>
        <row r="692">
          <cell r="A692" t="str">
            <v>2 S 04 941 03</v>
          </cell>
          <cell r="B692" t="str">
            <v>Descida d'água aterros em degraus - DAD 03</v>
          </cell>
          <cell r="E692" t="str">
            <v>m</v>
          </cell>
          <cell r="F692">
            <v>177.28</v>
          </cell>
        </row>
        <row r="693">
          <cell r="A693" t="str">
            <v>2 S 04 941 04</v>
          </cell>
          <cell r="B693" t="str">
            <v>Descida d'água aterros em degraus - arm - DAD</v>
          </cell>
          <cell r="E693" t="str">
            <v>m</v>
          </cell>
          <cell r="F693">
            <v>226.16</v>
          </cell>
        </row>
        <row r="694">
          <cell r="A694" t="str">
            <v>2 S 04 941 05</v>
          </cell>
          <cell r="B694" t="str">
            <v>Descida d'água aterros em degraus - DAD 05</v>
          </cell>
          <cell r="E694" t="str">
            <v>m</v>
          </cell>
          <cell r="F694">
            <v>214.38</v>
          </cell>
        </row>
        <row r="695">
          <cell r="A695" t="str">
            <v>2 S 04 941 06</v>
          </cell>
          <cell r="B695" t="str">
            <v>Descida d'água aterros em degraus - arm - DAD</v>
          </cell>
          <cell r="E695" t="str">
            <v>m</v>
          </cell>
          <cell r="F695">
            <v>301.01</v>
          </cell>
        </row>
        <row r="696">
          <cell r="A696" t="str">
            <v>2 S 04 941 07</v>
          </cell>
          <cell r="B696" t="str">
            <v>Descida d'água aterros em degraus - DAD 07</v>
          </cell>
          <cell r="E696" t="str">
            <v>m</v>
          </cell>
          <cell r="F696">
            <v>252.6</v>
          </cell>
        </row>
        <row r="697">
          <cell r="A697" t="str">
            <v>2 S 04 941 08</v>
          </cell>
          <cell r="B697" t="str">
            <v>Descida d'água aterros em degraus - arm - DAD</v>
          </cell>
          <cell r="E697" t="str">
            <v>m</v>
          </cell>
          <cell r="F697">
            <v>349.95</v>
          </cell>
        </row>
        <row r="698">
          <cell r="A698" t="str">
            <v>2 S 04 941 09</v>
          </cell>
          <cell r="B698" t="str">
            <v>Descida d'água aterros em degraus - DAD 09</v>
          </cell>
          <cell r="E698" t="str">
            <v>m</v>
          </cell>
          <cell r="F698">
            <v>288.38</v>
          </cell>
        </row>
        <row r="699">
          <cell r="A699" t="str">
            <v>2 S 04 941 10</v>
          </cell>
          <cell r="B699" t="str">
            <v>Descida d'água aterros em degraus - arm - DAD</v>
          </cell>
          <cell r="E699" t="str">
            <v>m</v>
          </cell>
          <cell r="F699">
            <v>398.76</v>
          </cell>
        </row>
        <row r="700">
          <cell r="A700" t="str">
            <v>2 S 04 941 11</v>
          </cell>
          <cell r="B700" t="str">
            <v>Descida d'água aterros em degraus - DAD 11</v>
          </cell>
          <cell r="E700" t="str">
            <v>m</v>
          </cell>
          <cell r="F700">
            <v>379.25</v>
          </cell>
        </row>
        <row r="701">
          <cell r="A701" t="str">
            <v>2 S 04 941 12</v>
          </cell>
          <cell r="B701" t="str">
            <v>Descida d'água aterros em degraus - arm - dad 12</v>
          </cell>
          <cell r="E701" t="str">
            <v>m</v>
          </cell>
          <cell r="F701">
            <v>521.38</v>
          </cell>
        </row>
        <row r="702">
          <cell r="A702" t="str">
            <v>2 S 04 941 13</v>
          </cell>
          <cell r="B702" t="str">
            <v>Descida d'água aterros em degraus - DAD 13</v>
          </cell>
          <cell r="E702" t="str">
            <v>m</v>
          </cell>
          <cell r="F702">
            <v>356.33</v>
          </cell>
        </row>
        <row r="703">
          <cell r="A703" t="str">
            <v>2 S 04 941 14</v>
          </cell>
          <cell r="B703" t="str">
            <v>Descida d'água aterros em degraus - arm - DAD 14</v>
          </cell>
          <cell r="E703" t="str">
            <v>m</v>
          </cell>
          <cell r="F703">
            <v>489.91</v>
          </cell>
        </row>
        <row r="704">
          <cell r="A704" t="str">
            <v>2 S 04 941 15</v>
          </cell>
          <cell r="B704" t="str">
            <v>Descida d'água aterros em degraus - DAD 15</v>
          </cell>
          <cell r="E704" t="str">
            <v>m</v>
          </cell>
          <cell r="F704">
            <v>407.72</v>
          </cell>
        </row>
        <row r="705">
          <cell r="A705" t="str">
            <v>2 S 04 941 16</v>
          </cell>
          <cell r="B705" t="str">
            <v>Descida d'água aterros em degraus - arm - DAD 16</v>
          </cell>
          <cell r="E705" t="str">
            <v>m</v>
          </cell>
          <cell r="F705">
            <v>559.28</v>
          </cell>
        </row>
        <row r="706">
          <cell r="A706" t="str">
            <v>2 S 04 941 17</v>
          </cell>
          <cell r="B706" t="str">
            <v>Descida d'água aterros em degraus - DAD 17</v>
          </cell>
          <cell r="E706" t="str">
            <v>m</v>
          </cell>
          <cell r="F706">
            <v>521.67999999999995</v>
          </cell>
        </row>
        <row r="707">
          <cell r="A707" t="str">
            <v>2 S 04 941 18</v>
          </cell>
          <cell r="B707" t="str">
            <v>Descida d'água aterros em degraus - arm - DAD 18</v>
          </cell>
          <cell r="E707" t="str">
            <v>m</v>
          </cell>
          <cell r="F707">
            <v>710.29</v>
          </cell>
        </row>
        <row r="708">
          <cell r="A708" t="str">
            <v>2 S 04 941 31</v>
          </cell>
          <cell r="B708" t="str">
            <v>Descida d'água cortes em degraus - DCD 01</v>
          </cell>
          <cell r="E708" t="str">
            <v>m</v>
          </cell>
          <cell r="F708">
            <v>68.489999999999995</v>
          </cell>
        </row>
        <row r="709">
          <cell r="A709" t="str">
            <v>2 S 04 941 32</v>
          </cell>
          <cell r="B709" t="str">
            <v>Descida d'água cortes em degraus - arm - DCD 02</v>
          </cell>
          <cell r="E709" t="str">
            <v>m</v>
          </cell>
          <cell r="F709">
            <v>98.09</v>
          </cell>
        </row>
        <row r="710">
          <cell r="A710" t="str">
            <v>2 S 04 941 33</v>
          </cell>
          <cell r="B710" t="str">
            <v>Descida d'água cortes em degraus - DCD 03</v>
          </cell>
          <cell r="E710" t="str">
            <v>m</v>
          </cell>
          <cell r="F710">
            <v>107.74</v>
          </cell>
        </row>
        <row r="711">
          <cell r="A711" t="str">
            <v>2 S 04 941 34</v>
          </cell>
          <cell r="B711" t="str">
            <v>Descida d'água cortes em degraus - arm - DCD 04</v>
          </cell>
          <cell r="E711" t="str">
            <v>m</v>
          </cell>
          <cell r="F711">
            <v>154.69</v>
          </cell>
        </row>
        <row r="712">
          <cell r="A712" t="str">
            <v>2 S 04 942 01</v>
          </cell>
          <cell r="B712" t="str">
            <v>Entrada d'água - EDA 01</v>
          </cell>
          <cell r="E712" t="str">
            <v>und</v>
          </cell>
          <cell r="F712">
            <v>28.55</v>
          </cell>
        </row>
        <row r="713">
          <cell r="A713" t="str">
            <v>2 S 04 942 02</v>
          </cell>
          <cell r="B713" t="str">
            <v>Entrada d'água - EDA 02</v>
          </cell>
          <cell r="E713" t="str">
            <v>und</v>
          </cell>
          <cell r="F713">
            <v>34.96</v>
          </cell>
        </row>
        <row r="714">
          <cell r="A714" t="str">
            <v>2 S 04 950 01</v>
          </cell>
          <cell r="B714" t="str">
            <v>Dissipador de energia - DES 01</v>
          </cell>
          <cell r="E714" t="str">
            <v>und</v>
          </cell>
          <cell r="F714">
            <v>124.94</v>
          </cell>
        </row>
        <row r="715">
          <cell r="A715" t="str">
            <v>2 S 04 950 02</v>
          </cell>
          <cell r="B715" t="str">
            <v>Dissipador de energia - DES 02</v>
          </cell>
          <cell r="E715" t="str">
            <v>und</v>
          </cell>
          <cell r="F715">
            <v>148.59</v>
          </cell>
        </row>
        <row r="716">
          <cell r="A716" t="str">
            <v>2 S 04 950 03</v>
          </cell>
          <cell r="B716" t="str">
            <v>Dissipador de energia - DES 03</v>
          </cell>
          <cell r="E716" t="str">
            <v>und</v>
          </cell>
          <cell r="F716">
            <v>177.12</v>
          </cell>
        </row>
        <row r="717">
          <cell r="A717" t="str">
            <v>2 S 04 950 04</v>
          </cell>
          <cell r="B717" t="str">
            <v>Dissipador de energia - DES04</v>
          </cell>
          <cell r="E717" t="str">
            <v>und</v>
          </cell>
          <cell r="F717">
            <v>216.44</v>
          </cell>
        </row>
        <row r="718">
          <cell r="A718" t="str">
            <v>2 S 04 950 21</v>
          </cell>
          <cell r="B718" t="str">
            <v>Dissipador de energia - DEB 01</v>
          </cell>
          <cell r="E718" t="str">
            <v>und</v>
          </cell>
          <cell r="F718">
            <v>152.07</v>
          </cell>
        </row>
        <row r="719">
          <cell r="A719" t="str">
            <v>2 S 04 950 22</v>
          </cell>
          <cell r="B719" t="str">
            <v>Dissipador de energia - DEB 02</v>
          </cell>
          <cell r="E719" t="str">
            <v>und</v>
          </cell>
          <cell r="F719">
            <v>498.54</v>
          </cell>
        </row>
        <row r="720">
          <cell r="A720" t="str">
            <v>2 S 04 950 23</v>
          </cell>
          <cell r="B720" t="str">
            <v>Dissipador de energia - DEB 03</v>
          </cell>
          <cell r="E720" t="str">
            <v>und</v>
          </cell>
          <cell r="F720">
            <v>798.34</v>
          </cell>
        </row>
        <row r="721">
          <cell r="A721" t="str">
            <v>2 S 04 950 24</v>
          </cell>
          <cell r="B721" t="str">
            <v>Dissipador de energia - DEB 04</v>
          </cell>
          <cell r="E721" t="str">
            <v>und</v>
          </cell>
          <cell r="F721">
            <v>1172.0999999999999</v>
          </cell>
        </row>
        <row r="722">
          <cell r="A722" t="str">
            <v>2 S 04 950 25</v>
          </cell>
          <cell r="B722" t="str">
            <v>Dissipador de energia - DEB 05</v>
          </cell>
          <cell r="E722" t="str">
            <v>und</v>
          </cell>
          <cell r="F722">
            <v>1590.25</v>
          </cell>
        </row>
        <row r="723">
          <cell r="A723" t="str">
            <v>2 S 04 950 26</v>
          </cell>
          <cell r="B723" t="str">
            <v>Dissipador de energia - DEB 06</v>
          </cell>
          <cell r="E723" t="str">
            <v>und</v>
          </cell>
          <cell r="F723">
            <v>2611.79</v>
          </cell>
        </row>
        <row r="724">
          <cell r="A724" t="str">
            <v>2 S 04 950 27</v>
          </cell>
          <cell r="B724" t="str">
            <v>Dissipador de energia - DEB 07</v>
          </cell>
          <cell r="E724" t="str">
            <v>und</v>
          </cell>
          <cell r="F724">
            <v>1660.19</v>
          </cell>
        </row>
        <row r="725">
          <cell r="A725" t="str">
            <v>2 S 04 950 28</v>
          </cell>
          <cell r="B725" t="str">
            <v>Dissipador de energia - DEB 08</v>
          </cell>
          <cell r="E725" t="str">
            <v>und</v>
          </cell>
          <cell r="F725">
            <v>2257.5500000000002</v>
          </cell>
        </row>
        <row r="726">
          <cell r="A726" t="str">
            <v>2 S 04 950 29</v>
          </cell>
          <cell r="B726" t="str">
            <v>Dissipador de energia - DEB 09</v>
          </cell>
          <cell r="E726" t="str">
            <v>und</v>
          </cell>
          <cell r="F726">
            <v>3589.18</v>
          </cell>
        </row>
        <row r="727">
          <cell r="A727" t="str">
            <v>2 S 04 950 30</v>
          </cell>
          <cell r="B727" t="str">
            <v>Dissipador de energia - DEB 10</v>
          </cell>
          <cell r="E727" t="str">
            <v>und</v>
          </cell>
          <cell r="F727">
            <v>2149.31</v>
          </cell>
        </row>
        <row r="728">
          <cell r="A728" t="str">
            <v>2 S 04 950 31</v>
          </cell>
          <cell r="B728" t="str">
            <v>Dissipador de energia - DEB 11</v>
          </cell>
          <cell r="E728" t="str">
            <v>und</v>
          </cell>
          <cell r="F728">
            <v>2924.69</v>
          </cell>
        </row>
        <row r="729">
          <cell r="A729" t="str">
            <v>2 S 04 950 32</v>
          </cell>
          <cell r="B729" t="str">
            <v>Dissipador de energia - DEB 12</v>
          </cell>
          <cell r="E729" t="str">
            <v>und</v>
          </cell>
          <cell r="F729">
            <v>4566.1099999999997</v>
          </cell>
        </row>
        <row r="730">
          <cell r="A730" t="str">
            <v>2 S 04 950 51</v>
          </cell>
          <cell r="B730" t="str">
            <v>Dissipador de energia - DED 01</v>
          </cell>
          <cell r="E730" t="str">
            <v>und</v>
          </cell>
          <cell r="F730">
            <v>169.25</v>
          </cell>
        </row>
        <row r="731">
          <cell r="A731" t="str">
            <v>2 S 04 960 01</v>
          </cell>
          <cell r="B731" t="str">
            <v>Boca de lobo simples grelha concr. - BLS 01</v>
          </cell>
          <cell r="E731" t="str">
            <v>und</v>
          </cell>
          <cell r="F731">
            <v>313.18</v>
          </cell>
        </row>
        <row r="732">
          <cell r="A732" t="str">
            <v>2 S 04 960 02</v>
          </cell>
          <cell r="B732" t="str">
            <v>Boca de lobo simples grelha concr. - BLS 02</v>
          </cell>
          <cell r="E732" t="str">
            <v>und</v>
          </cell>
          <cell r="F732">
            <v>389.8</v>
          </cell>
        </row>
        <row r="733">
          <cell r="A733" t="str">
            <v>2 S 04 960 03</v>
          </cell>
          <cell r="B733" t="str">
            <v>Boca de lobo simples grelha concr. - BLS 03</v>
          </cell>
          <cell r="E733" t="str">
            <v>und</v>
          </cell>
          <cell r="F733">
            <v>466.53</v>
          </cell>
        </row>
        <row r="734">
          <cell r="A734" t="str">
            <v>2 S 04 960 04</v>
          </cell>
          <cell r="B734" t="str">
            <v>Boca de lobo simples grelha concr. - BLS 04</v>
          </cell>
          <cell r="E734" t="str">
            <v>und</v>
          </cell>
          <cell r="F734">
            <v>529.41</v>
          </cell>
        </row>
        <row r="735">
          <cell r="A735" t="str">
            <v>2 S 04 960 05</v>
          </cell>
          <cell r="B735" t="str">
            <v>Boca de lobo simples grelha concr. - BLS 05</v>
          </cell>
          <cell r="E735" t="str">
            <v>und</v>
          </cell>
          <cell r="F735">
            <v>616.46</v>
          </cell>
        </row>
        <row r="736">
          <cell r="A736" t="str">
            <v>2 S 04 960 06</v>
          </cell>
          <cell r="B736" t="str">
            <v>Boca de lobo simples grelha concr. - BLS 06</v>
          </cell>
          <cell r="E736" t="str">
            <v>und</v>
          </cell>
          <cell r="F736">
            <v>693.08</v>
          </cell>
        </row>
        <row r="737">
          <cell r="A737" t="str">
            <v>2 S 04 960 07</v>
          </cell>
          <cell r="B737" t="str">
            <v>Boca de lobo simples grelha concr. - BLS 07</v>
          </cell>
          <cell r="E737" t="str">
            <v>und</v>
          </cell>
          <cell r="F737">
            <v>769.81</v>
          </cell>
        </row>
        <row r="738">
          <cell r="A738" t="str">
            <v>2 S 04 961 01</v>
          </cell>
          <cell r="B738" t="str">
            <v>Boca de lobo dupla com grelha de concreto - BLD 01</v>
          </cell>
          <cell r="E738" t="str">
            <v>und</v>
          </cell>
          <cell r="F738">
            <v>603.79999999999995</v>
          </cell>
        </row>
        <row r="739">
          <cell r="A739" t="str">
            <v>2 S 04 961 02</v>
          </cell>
          <cell r="B739" t="str">
            <v>Boca de lobo dupla com grelha de concreto - BLD 02</v>
          </cell>
          <cell r="E739" t="str">
            <v>und</v>
          </cell>
          <cell r="F739">
            <v>729.55</v>
          </cell>
        </row>
        <row r="740">
          <cell r="A740" t="str">
            <v>2 S 04 961 03</v>
          </cell>
          <cell r="B740" t="str">
            <v>Boca de lobo dupla com grelha de concreto - BLD 03</v>
          </cell>
          <cell r="E740" t="str">
            <v>und</v>
          </cell>
          <cell r="F740">
            <v>858.72</v>
          </cell>
        </row>
        <row r="741">
          <cell r="A741" t="str">
            <v>2 S 04 961 04</v>
          </cell>
          <cell r="B741" t="str">
            <v>Boca de lobo dupla com grelha de concreto - BLD 04</v>
          </cell>
          <cell r="E741" t="str">
            <v>und</v>
          </cell>
          <cell r="F741">
            <v>984.47</v>
          </cell>
        </row>
        <row r="742">
          <cell r="A742" t="str">
            <v>2 S 04 961 05</v>
          </cell>
          <cell r="B742" t="str">
            <v>Boca de lobo dupla com grelha de concreto - BLD 05</v>
          </cell>
          <cell r="E742" t="str">
            <v>und</v>
          </cell>
          <cell r="F742">
            <v>1110.22</v>
          </cell>
        </row>
        <row r="743">
          <cell r="A743" t="str">
            <v>2 S 04 961 06</v>
          </cell>
          <cell r="B743" t="str">
            <v>Boca de lobo dupla com grelha de concreto - BLD 06</v>
          </cell>
          <cell r="E743" t="str">
            <v>und</v>
          </cell>
          <cell r="F743">
            <v>1239.4000000000001</v>
          </cell>
        </row>
        <row r="744">
          <cell r="A744" t="str">
            <v>2 S 04 961 07</v>
          </cell>
          <cell r="B744" t="str">
            <v>Boca de lobo dupla com grelha de concreto - BLD 07</v>
          </cell>
          <cell r="E744" t="str">
            <v>und</v>
          </cell>
          <cell r="F744">
            <v>1365.15</v>
          </cell>
        </row>
        <row r="745">
          <cell r="A745" t="str">
            <v>2 S 04 962 01</v>
          </cell>
          <cell r="B745" t="str">
            <v>Caixa de ligação e passagem - CLP 01</v>
          </cell>
          <cell r="E745" t="str">
            <v>und</v>
          </cell>
          <cell r="F745">
            <v>610.66</v>
          </cell>
        </row>
        <row r="746">
          <cell r="A746" t="str">
            <v>2 S 04 962 02</v>
          </cell>
          <cell r="B746" t="str">
            <v>Caixa de ligação e passagem - CLP 02</v>
          </cell>
          <cell r="E746" t="str">
            <v>und</v>
          </cell>
          <cell r="F746">
            <v>591.71</v>
          </cell>
        </row>
        <row r="747">
          <cell r="A747" t="str">
            <v>2 S 04 962 03</v>
          </cell>
          <cell r="B747" t="str">
            <v>Caixa de ligação e passagem - CLP 03</v>
          </cell>
          <cell r="E747" t="str">
            <v>und</v>
          </cell>
          <cell r="F747">
            <v>833.32</v>
          </cell>
        </row>
        <row r="748">
          <cell r="A748" t="str">
            <v>2 S 04 962 04</v>
          </cell>
          <cell r="B748" t="str">
            <v>Caixa de ligação e passagem - CLP 04</v>
          </cell>
          <cell r="E748" t="str">
            <v>und</v>
          </cell>
          <cell r="F748">
            <v>1060.18</v>
          </cell>
        </row>
        <row r="749">
          <cell r="A749" t="str">
            <v>2 S 04 962 05</v>
          </cell>
          <cell r="B749" t="str">
            <v>Caixa de ligação e passagem - CLP 05</v>
          </cell>
          <cell r="E749" t="str">
            <v>und</v>
          </cell>
          <cell r="F749">
            <v>1247.31</v>
          </cell>
        </row>
        <row r="750">
          <cell r="A750" t="str">
            <v>2 S 04 962 06</v>
          </cell>
          <cell r="B750" t="str">
            <v>Caixa de ligação e passagem - CLP 06</v>
          </cell>
          <cell r="E750" t="str">
            <v>und</v>
          </cell>
          <cell r="F750">
            <v>1554.04</v>
          </cell>
        </row>
        <row r="751">
          <cell r="A751" t="str">
            <v>2 S 04 962 07</v>
          </cell>
          <cell r="B751" t="str">
            <v>Caixa de ligação e passagem - CLP 07</v>
          </cell>
          <cell r="E751" t="str">
            <v>und</v>
          </cell>
          <cell r="F751">
            <v>726.46</v>
          </cell>
        </row>
        <row r="752">
          <cell r="A752" t="str">
            <v>2 S 04 962 08</v>
          </cell>
          <cell r="B752" t="str">
            <v>Caixa de ligação e passagem - CLP 08</v>
          </cell>
          <cell r="E752" t="str">
            <v>und</v>
          </cell>
          <cell r="F752">
            <v>704.35</v>
          </cell>
        </row>
        <row r="753">
          <cell r="A753" t="str">
            <v>2 S 04 962 09</v>
          </cell>
          <cell r="B753" t="str">
            <v>Caixa de ligação e passagem - CLP 09</v>
          </cell>
          <cell r="E753" t="str">
            <v>und</v>
          </cell>
          <cell r="F753">
            <v>971.12</v>
          </cell>
        </row>
        <row r="754">
          <cell r="A754" t="str">
            <v>2 S 04 962 10</v>
          </cell>
          <cell r="B754" t="str">
            <v>Caixa de ligação e passagem - CLP 10</v>
          </cell>
          <cell r="E754" t="str">
            <v>und</v>
          </cell>
          <cell r="F754">
            <v>1206.74</v>
          </cell>
        </row>
        <row r="755">
          <cell r="A755" t="str">
            <v>2 S 04 962 11</v>
          </cell>
          <cell r="B755" t="str">
            <v>Caixa de ligação e passagem - CLP 11</v>
          </cell>
          <cell r="E755" t="str">
            <v>und</v>
          </cell>
          <cell r="F755">
            <v>1405.78</v>
          </cell>
        </row>
        <row r="756">
          <cell r="A756" t="str">
            <v>2 S 04 962 12</v>
          </cell>
          <cell r="B756" t="str">
            <v>Caixa de ligação e passagem - CLP 12</v>
          </cell>
          <cell r="E756" t="str">
            <v>und</v>
          </cell>
          <cell r="F756">
            <v>1709.41</v>
          </cell>
        </row>
        <row r="757">
          <cell r="A757" t="str">
            <v>2 S 04 962 13</v>
          </cell>
          <cell r="B757" t="str">
            <v>Caixa de ligação e passagem - CLP 13</v>
          </cell>
          <cell r="E757" t="str">
            <v>und</v>
          </cell>
          <cell r="F757">
            <v>845.41</v>
          </cell>
        </row>
        <row r="758">
          <cell r="A758" t="str">
            <v>2 S 04 962 14</v>
          </cell>
          <cell r="B758" t="str">
            <v>Caixa de ligação e passagem - CLP 14</v>
          </cell>
          <cell r="E758" t="str">
            <v>und</v>
          </cell>
          <cell r="F758">
            <v>826.46</v>
          </cell>
        </row>
        <row r="759">
          <cell r="A759" t="str">
            <v>2 S 04 962 15</v>
          </cell>
          <cell r="B759" t="str">
            <v>Caixa de ligação e passagem - CLP 15</v>
          </cell>
          <cell r="E759" t="str">
            <v>und</v>
          </cell>
          <cell r="F759">
            <v>1118.3900000000001</v>
          </cell>
        </row>
        <row r="760">
          <cell r="A760" t="str">
            <v>2 S 04 962 16</v>
          </cell>
          <cell r="B760" t="str">
            <v>Caixa de ligação e passagem - CLP 16</v>
          </cell>
          <cell r="E760" t="str">
            <v>und</v>
          </cell>
          <cell r="F760">
            <v>1369.08</v>
          </cell>
        </row>
        <row r="761">
          <cell r="A761" t="str">
            <v>2 S 04 962 17</v>
          </cell>
          <cell r="B761" t="str">
            <v>Caixa de ligação e passagem - CLP 17</v>
          </cell>
          <cell r="E761" t="str">
            <v>und</v>
          </cell>
          <cell r="F761">
            <v>1576.88</v>
          </cell>
        </row>
        <row r="762">
          <cell r="A762" t="str">
            <v>2 S 04 962 18</v>
          </cell>
          <cell r="B762" t="str">
            <v>Caixa de ligação e passagem - CLP 18</v>
          </cell>
          <cell r="E762" t="str">
            <v>und</v>
          </cell>
          <cell r="F762">
            <v>1899.96</v>
          </cell>
        </row>
        <row r="763">
          <cell r="A763" t="str">
            <v>2 S 04 963 01</v>
          </cell>
          <cell r="B763" t="str">
            <v>Poço de visita - PVI 01</v>
          </cell>
          <cell r="E763" t="str">
            <v>und</v>
          </cell>
          <cell r="F763">
            <v>817.12</v>
          </cell>
        </row>
        <row r="764">
          <cell r="A764" t="str">
            <v>2 S 04 963 02</v>
          </cell>
          <cell r="B764" t="str">
            <v>Poço de visita - PVI 02</v>
          </cell>
          <cell r="E764" t="str">
            <v>und</v>
          </cell>
          <cell r="F764">
            <v>792.86</v>
          </cell>
        </row>
        <row r="765">
          <cell r="A765" t="str">
            <v>2 S 04 963 03</v>
          </cell>
          <cell r="B765" t="str">
            <v>Poço de visita - PVI 03</v>
          </cell>
          <cell r="E765" t="str">
            <v>und</v>
          </cell>
          <cell r="F765">
            <v>944.03</v>
          </cell>
        </row>
        <row r="766">
          <cell r="A766" t="str">
            <v>2 S 04 963 04</v>
          </cell>
          <cell r="B766" t="str">
            <v>Poço de visita - PVI 04</v>
          </cell>
          <cell r="E766" t="str">
            <v>und</v>
          </cell>
          <cell r="F766">
            <v>1133.06</v>
          </cell>
        </row>
        <row r="767">
          <cell r="A767" t="str">
            <v>2 S 04 963 05</v>
          </cell>
          <cell r="B767" t="str">
            <v>Poço de visita - PVI 05</v>
          </cell>
          <cell r="E767" t="str">
            <v>und</v>
          </cell>
          <cell r="F767">
            <v>1324.59</v>
          </cell>
        </row>
        <row r="768">
          <cell r="A768" t="str">
            <v>2 S 04 963 06</v>
          </cell>
          <cell r="B768" t="str">
            <v>Poço de visita - PVI 06</v>
          </cell>
          <cell r="E768" t="str">
            <v>und</v>
          </cell>
          <cell r="F768">
            <v>1625.81</v>
          </cell>
        </row>
        <row r="769">
          <cell r="A769" t="str">
            <v>2 S 04 963 07</v>
          </cell>
          <cell r="B769" t="str">
            <v>Poço de visita - PVI 07</v>
          </cell>
          <cell r="E769" t="str">
            <v>und</v>
          </cell>
          <cell r="F769">
            <v>940.74</v>
          </cell>
        </row>
        <row r="770">
          <cell r="A770" t="str">
            <v>2 S 04 963 08</v>
          </cell>
          <cell r="B770" t="str">
            <v>Poço de visita - PVI 08</v>
          </cell>
          <cell r="E770" t="str">
            <v>und</v>
          </cell>
          <cell r="F770">
            <v>921.79</v>
          </cell>
        </row>
        <row r="771">
          <cell r="A771" t="str">
            <v>2 S 04 963 09</v>
          </cell>
          <cell r="B771" t="str">
            <v>Poço de visita - PVI 09</v>
          </cell>
          <cell r="E771" t="str">
            <v>und</v>
          </cell>
          <cell r="F771">
            <v>1086.21</v>
          </cell>
        </row>
        <row r="772">
          <cell r="A772" t="str">
            <v>2 S 04 963 10</v>
          </cell>
          <cell r="B772" t="str">
            <v>Poço de visita - PVI 10</v>
          </cell>
          <cell r="E772" t="str">
            <v>und</v>
          </cell>
          <cell r="F772">
            <v>1258.0999999999999</v>
          </cell>
        </row>
        <row r="773">
          <cell r="A773" t="str">
            <v>2 S 04 963 11</v>
          </cell>
          <cell r="B773" t="str">
            <v>Poço de visita - PVI 11</v>
          </cell>
          <cell r="E773" t="str">
            <v>und</v>
          </cell>
          <cell r="F773">
            <v>1483.06</v>
          </cell>
        </row>
        <row r="774">
          <cell r="A774" t="str">
            <v>2 S 04 963 12</v>
          </cell>
          <cell r="B774" t="str">
            <v>Poço de visita - PVI 12</v>
          </cell>
          <cell r="E774" t="str">
            <v>und</v>
          </cell>
          <cell r="F774">
            <v>1800.58</v>
          </cell>
        </row>
        <row r="775">
          <cell r="A775" t="str">
            <v>2 S 04 963 13</v>
          </cell>
          <cell r="B775" t="str">
            <v>Poço de visita - PVI 13</v>
          </cell>
          <cell r="E775" t="str">
            <v>und</v>
          </cell>
          <cell r="F775">
            <v>1117.4100000000001</v>
          </cell>
        </row>
        <row r="776">
          <cell r="A776" t="str">
            <v>2 S 04 963 14</v>
          </cell>
          <cell r="B776" t="str">
            <v>Poço de visita - PVI 14</v>
          </cell>
          <cell r="E776" t="str">
            <v>und</v>
          </cell>
          <cell r="F776">
            <v>1060.2</v>
          </cell>
        </row>
        <row r="777">
          <cell r="A777" t="str">
            <v>2 S 04 963 15</v>
          </cell>
          <cell r="B777" t="str">
            <v>Poço de visita - PVI 15</v>
          </cell>
          <cell r="E777" t="str">
            <v>und</v>
          </cell>
          <cell r="F777">
            <v>1241.01</v>
          </cell>
        </row>
        <row r="778">
          <cell r="A778" t="str">
            <v>2 S 04 963 16</v>
          </cell>
          <cell r="B778" t="str">
            <v>Poço de visita - PVI 16</v>
          </cell>
          <cell r="E778" t="str">
            <v>und</v>
          </cell>
          <cell r="F778">
            <v>1445.11</v>
          </cell>
        </row>
        <row r="779">
          <cell r="A779" t="str">
            <v>2 S 04 963 17</v>
          </cell>
          <cell r="B779" t="str">
            <v>Poço de visita - PVI 17</v>
          </cell>
          <cell r="E779" t="str">
            <v>und</v>
          </cell>
          <cell r="F779">
            <v>1654.16</v>
          </cell>
        </row>
        <row r="780">
          <cell r="A780" t="str">
            <v>2 S 04 963 18</v>
          </cell>
          <cell r="B780" t="str">
            <v>Poço de visita - PVI 18</v>
          </cell>
          <cell r="E780" t="str">
            <v>und</v>
          </cell>
          <cell r="F780">
            <v>1987.98</v>
          </cell>
        </row>
        <row r="781">
          <cell r="A781" t="str">
            <v>2 S 04 963 31</v>
          </cell>
          <cell r="B781" t="str">
            <v>Chaminé dos poços de visita - CPV 01</v>
          </cell>
          <cell r="E781" t="str">
            <v>und</v>
          </cell>
          <cell r="F781">
            <v>562.11</v>
          </cell>
        </row>
        <row r="782">
          <cell r="A782" t="str">
            <v>2 S 04 963 32</v>
          </cell>
          <cell r="B782" t="str">
            <v>Chaminé dos poços de visita - CPV 02</v>
          </cell>
          <cell r="E782" t="str">
            <v>und</v>
          </cell>
          <cell r="F782">
            <v>645.38</v>
          </cell>
        </row>
        <row r="783">
          <cell r="A783" t="str">
            <v>2 S 04 963 33</v>
          </cell>
          <cell r="B783" t="str">
            <v>Chaminé dos poços de visita - CPV 03</v>
          </cell>
          <cell r="E783" t="str">
            <v>und</v>
          </cell>
          <cell r="F783">
            <v>724.79</v>
          </cell>
        </row>
        <row r="784">
          <cell r="A784" t="str">
            <v>2 S 04 963 34</v>
          </cell>
          <cell r="B784" t="str">
            <v>Chaminé dos poços de visita - CPV 04</v>
          </cell>
          <cell r="E784" t="str">
            <v>und</v>
          </cell>
          <cell r="F784">
            <v>808.65</v>
          </cell>
        </row>
        <row r="785">
          <cell r="A785" t="str">
            <v>2 S 04 963 35</v>
          </cell>
          <cell r="B785" t="str">
            <v>Chaminé dos poços de visita - CPV 05</v>
          </cell>
          <cell r="E785" t="str">
            <v>und</v>
          </cell>
          <cell r="F785">
            <v>888.46</v>
          </cell>
        </row>
        <row r="786">
          <cell r="A786" t="str">
            <v>2 S 04 963 36</v>
          </cell>
          <cell r="B786" t="str">
            <v>Chaminé dos poços de visita - CPV 06</v>
          </cell>
          <cell r="E786" t="str">
            <v>und</v>
          </cell>
          <cell r="F786">
            <v>971.33</v>
          </cell>
        </row>
        <row r="787">
          <cell r="A787" t="str">
            <v>2 S 04 963 37</v>
          </cell>
          <cell r="B787" t="str">
            <v>Chaminé dos poços de visita - CPV 07</v>
          </cell>
          <cell r="E787" t="str">
            <v>und</v>
          </cell>
          <cell r="F787">
            <v>1051.33</v>
          </cell>
        </row>
        <row r="788">
          <cell r="A788" t="str">
            <v>2 S 04 964 01</v>
          </cell>
          <cell r="B788" t="str">
            <v>Tubulação de drenagem urbana - D=0,40 m s/ berço</v>
          </cell>
          <cell r="E788" t="str">
            <v>m</v>
          </cell>
          <cell r="F788">
            <v>68.849999999999994</v>
          </cell>
        </row>
        <row r="789">
          <cell r="A789" t="str">
            <v>2 S 04 964 02</v>
          </cell>
          <cell r="B789" t="str">
            <v>Tubulação de drenagem urbana - D=0,60 m s/ berço</v>
          </cell>
          <cell r="E789" t="str">
            <v>m</v>
          </cell>
          <cell r="F789">
            <v>160.61000000000001</v>
          </cell>
        </row>
        <row r="790">
          <cell r="A790" t="str">
            <v>2 S 04 964 03</v>
          </cell>
          <cell r="B790" t="str">
            <v>Tubulação de drenagem urbana - D=0,80 m s/ berço</v>
          </cell>
          <cell r="E790" t="str">
            <v>m</v>
          </cell>
          <cell r="F790">
            <v>226.37</v>
          </cell>
        </row>
        <row r="791">
          <cell r="A791" t="str">
            <v>2 S 04 964 04</v>
          </cell>
          <cell r="B791" t="str">
            <v>Tubulação de drenagem urbana - D=1,00 m s/ berço</v>
          </cell>
          <cell r="E791" t="str">
            <v>m</v>
          </cell>
          <cell r="F791">
            <v>326.72000000000003</v>
          </cell>
        </row>
        <row r="792">
          <cell r="A792" t="str">
            <v>2 S 04 964 05</v>
          </cell>
          <cell r="B792" t="str">
            <v>Tubulação de drenagem urbana - D=1,20 m s/ berço</v>
          </cell>
          <cell r="E792" t="str">
            <v>m</v>
          </cell>
          <cell r="F792">
            <v>441.13</v>
          </cell>
        </row>
        <row r="793">
          <cell r="A793" t="str">
            <v>2 S 04 964 06</v>
          </cell>
          <cell r="B793" t="str">
            <v>Tubulação de drenagem urbana - D=1,50 m s/ berço</v>
          </cell>
          <cell r="E793" t="str">
            <v>m</v>
          </cell>
          <cell r="F793">
            <v>661.36</v>
          </cell>
        </row>
        <row r="794">
          <cell r="A794" t="str">
            <v>2 S 04 990 01</v>
          </cell>
          <cell r="B794" t="str">
            <v>Transposição de segmento de sarjetas - TSS 01</v>
          </cell>
          <cell r="E794" t="str">
            <v>m</v>
          </cell>
          <cell r="F794">
            <v>101.81</v>
          </cell>
        </row>
        <row r="795">
          <cell r="A795" t="str">
            <v>2 S 04 990 02</v>
          </cell>
          <cell r="B795" t="str">
            <v>Transposição de segmento de sarjetas - TSS 02</v>
          </cell>
          <cell r="E795" t="str">
            <v>m</v>
          </cell>
          <cell r="F795">
            <v>123.46</v>
          </cell>
        </row>
        <row r="796">
          <cell r="A796" t="str">
            <v>2 S 04 990 03</v>
          </cell>
          <cell r="B796" t="str">
            <v>Transposição de segmento de sarjetas - TSS 03</v>
          </cell>
          <cell r="E796" t="str">
            <v>m</v>
          </cell>
          <cell r="F796">
            <v>181.44</v>
          </cell>
        </row>
        <row r="797">
          <cell r="A797" t="str">
            <v>2 S 04 990 04</v>
          </cell>
          <cell r="B797" t="str">
            <v>Transposição de segmento de sarjetas - TSS 04</v>
          </cell>
          <cell r="E797" t="str">
            <v>m</v>
          </cell>
          <cell r="F797">
            <v>157.61000000000001</v>
          </cell>
        </row>
        <row r="798">
          <cell r="A798" t="str">
            <v>2 S 04 990 05</v>
          </cell>
          <cell r="B798" t="str">
            <v>Transposição de segmento de sarjetas - TSS 05</v>
          </cell>
          <cell r="E798" t="str">
            <v>m</v>
          </cell>
          <cell r="F798">
            <v>141.74</v>
          </cell>
        </row>
        <row r="799">
          <cell r="A799" t="str">
            <v>2 S 04 990 06</v>
          </cell>
          <cell r="B799" t="str">
            <v>Transposição de segmento de sarjetas - TSS 06</v>
          </cell>
          <cell r="E799" t="str">
            <v>m</v>
          </cell>
          <cell r="F799">
            <v>133.72999999999999</v>
          </cell>
        </row>
        <row r="800">
          <cell r="A800" t="str">
            <v>2 S 04 991 01</v>
          </cell>
          <cell r="B800" t="str">
            <v>Tampa concr. p/caixa colet. (4 nervuras) - TCC 01</v>
          </cell>
          <cell r="E800" t="str">
            <v>und</v>
          </cell>
          <cell r="F800">
            <v>91.29</v>
          </cell>
        </row>
        <row r="801">
          <cell r="A801" t="str">
            <v>2 S 04 991 02</v>
          </cell>
          <cell r="B801" t="str">
            <v>Tampa de ferro p/ caixa coletora - TCC 02</v>
          </cell>
          <cell r="E801" t="str">
            <v>und</v>
          </cell>
          <cell r="F801">
            <v>194.39</v>
          </cell>
        </row>
        <row r="802">
          <cell r="A802" t="str">
            <v>2 S 04 999 03</v>
          </cell>
          <cell r="B802" t="str">
            <v>Escoramento de bueiros celulares</v>
          </cell>
          <cell r="E802" t="str">
            <v>m3</v>
          </cell>
          <cell r="F802">
            <v>30.27</v>
          </cell>
        </row>
        <row r="803">
          <cell r="A803" t="str">
            <v>2 S 04 999 06</v>
          </cell>
          <cell r="B803" t="str">
            <v>Solo local / selo de argila apiloado</v>
          </cell>
          <cell r="E803" t="str">
            <v>m3</v>
          </cell>
          <cell r="F803">
            <v>10.119999999999999</v>
          </cell>
        </row>
        <row r="804">
          <cell r="A804" t="str">
            <v>2 S 04 999 07</v>
          </cell>
          <cell r="B804" t="str">
            <v>Lastro de brita</v>
          </cell>
          <cell r="E804" t="str">
            <v>m3</v>
          </cell>
          <cell r="F804">
            <v>32.03</v>
          </cell>
        </row>
        <row r="805">
          <cell r="A805" t="str">
            <v>2 S 05 000 06</v>
          </cell>
          <cell r="B805" t="str">
            <v>Calha metálica semi-circular D=0,40 m</v>
          </cell>
          <cell r="E805" t="str">
            <v>m</v>
          </cell>
          <cell r="F805">
            <v>125.07</v>
          </cell>
        </row>
        <row r="806">
          <cell r="A806" t="str">
            <v>2 S 05 000 09</v>
          </cell>
          <cell r="B806" t="str">
            <v>Dentes para bueiros simples D=0,60 m</v>
          </cell>
          <cell r="E806" t="str">
            <v>und</v>
          </cell>
          <cell r="F806">
            <v>35.590000000000003</v>
          </cell>
        </row>
        <row r="807">
          <cell r="A807" t="str">
            <v>2 S 05 000 10</v>
          </cell>
          <cell r="B807" t="str">
            <v>Dentes para bueiros simples D=0,80 m</v>
          </cell>
          <cell r="E807" t="str">
            <v>und</v>
          </cell>
          <cell r="F807">
            <v>44.28</v>
          </cell>
        </row>
        <row r="808">
          <cell r="A808" t="str">
            <v>2 S 05 000 11</v>
          </cell>
          <cell r="B808" t="str">
            <v>Dentes para bueiros simples D=1,00 m</v>
          </cell>
          <cell r="E808" t="str">
            <v>und</v>
          </cell>
          <cell r="F808">
            <v>52.64</v>
          </cell>
        </row>
        <row r="809">
          <cell r="A809" t="str">
            <v>2 S 05 000 12</v>
          </cell>
          <cell r="B809" t="str">
            <v>Dentes para bueiros simples D=1,20 m</v>
          </cell>
          <cell r="E809" t="str">
            <v>und</v>
          </cell>
          <cell r="F809">
            <v>59.73</v>
          </cell>
        </row>
        <row r="810">
          <cell r="A810" t="str">
            <v>2 S 05 000 13</v>
          </cell>
          <cell r="B810" t="str">
            <v>Dentes para bueiros simples D=1,50 m</v>
          </cell>
          <cell r="E810" t="str">
            <v>und</v>
          </cell>
          <cell r="F810">
            <v>75.87</v>
          </cell>
        </row>
        <row r="811">
          <cell r="A811" t="str">
            <v>2 S 05 000 14</v>
          </cell>
          <cell r="B811" t="str">
            <v>Dentes para bueiros duplos D=1,00 m</v>
          </cell>
          <cell r="E811" t="str">
            <v>und</v>
          </cell>
          <cell r="F811">
            <v>105.47</v>
          </cell>
        </row>
        <row r="812">
          <cell r="A812" t="str">
            <v>2 S 05 000 15</v>
          </cell>
          <cell r="B812" t="str">
            <v>Dentes para bueiros duplos D=1,20 m</v>
          </cell>
          <cell r="E812" t="str">
            <v>und</v>
          </cell>
          <cell r="F812">
            <v>119.28</v>
          </cell>
        </row>
        <row r="813">
          <cell r="A813" t="str">
            <v>2 S 05 000 16</v>
          </cell>
          <cell r="B813" t="str">
            <v>Dentes para bueiros duplos D=1,50 m</v>
          </cell>
          <cell r="E813" t="str">
            <v>und</v>
          </cell>
          <cell r="F813">
            <v>147.33000000000001</v>
          </cell>
        </row>
        <row r="814">
          <cell r="A814" t="str">
            <v>2 S 05 000 17</v>
          </cell>
          <cell r="B814" t="str">
            <v>Dentes para bueiros triplos D=1,00 m</v>
          </cell>
          <cell r="E814" t="str">
            <v>und</v>
          </cell>
          <cell r="F814">
            <v>154.47999999999999</v>
          </cell>
        </row>
        <row r="815">
          <cell r="A815" t="str">
            <v>2 S 05 000 18</v>
          </cell>
          <cell r="B815" t="str">
            <v>Dentes para bueiros triplos D=1,20</v>
          </cell>
          <cell r="E815" t="str">
            <v>und</v>
          </cell>
          <cell r="F815">
            <v>179.01</v>
          </cell>
        </row>
        <row r="816">
          <cell r="A816" t="str">
            <v>2 S 05 000 19</v>
          </cell>
          <cell r="B816" t="str">
            <v>Dentes para bueiros triplos D=1,50 m</v>
          </cell>
          <cell r="E816" t="str">
            <v>und</v>
          </cell>
          <cell r="F816">
            <v>218.2</v>
          </cell>
        </row>
        <row r="817">
          <cell r="A817" t="str">
            <v>2 S 05 100 00</v>
          </cell>
          <cell r="B817" t="str">
            <v>Enleivamento</v>
          </cell>
          <cell r="E817" t="str">
            <v>m2</v>
          </cell>
          <cell r="F817">
            <v>3.92</v>
          </cell>
        </row>
        <row r="818">
          <cell r="A818" t="str">
            <v>2 S 05 102 00</v>
          </cell>
          <cell r="B818" t="str">
            <v>Hidrossemeadura</v>
          </cell>
          <cell r="E818" t="str">
            <v>m2</v>
          </cell>
          <cell r="F818">
            <v>0.86</v>
          </cell>
        </row>
        <row r="819">
          <cell r="A819" t="str">
            <v>2 S 05 300 01</v>
          </cell>
          <cell r="B819" t="str">
            <v>Alvenaria de pedra arrumada</v>
          </cell>
          <cell r="E819" t="str">
            <v>m3</v>
          </cell>
          <cell r="F819">
            <v>56.22</v>
          </cell>
        </row>
        <row r="820">
          <cell r="A820" t="str">
            <v>2 S 05 300 02</v>
          </cell>
          <cell r="B820" t="str">
            <v>Enrocamento de pedra jogada</v>
          </cell>
          <cell r="E820" t="str">
            <v>m3</v>
          </cell>
          <cell r="F820">
            <v>32.03</v>
          </cell>
        </row>
        <row r="821">
          <cell r="A821" t="str">
            <v>2 S 05 301 00</v>
          </cell>
          <cell r="B821" t="str">
            <v>Alvenaria de pedra argamassada</v>
          </cell>
          <cell r="E821" t="str">
            <v>m3</v>
          </cell>
          <cell r="F821">
            <v>139.43</v>
          </cell>
        </row>
        <row r="822">
          <cell r="A822" t="str">
            <v>2 S 05 301 01</v>
          </cell>
          <cell r="B822" t="str">
            <v>Alvenaria tijolos de 20 cm de espessura</v>
          </cell>
          <cell r="E822" t="str">
            <v>m2</v>
          </cell>
          <cell r="F822">
            <v>33.17</v>
          </cell>
        </row>
        <row r="823">
          <cell r="A823" t="str">
            <v>2 S 05 302 01</v>
          </cell>
          <cell r="B823" t="str">
            <v>Muro gabião tipo caixa</v>
          </cell>
          <cell r="E823" t="str">
            <v>m3</v>
          </cell>
          <cell r="F823">
            <v>138.34</v>
          </cell>
        </row>
        <row r="824">
          <cell r="A824" t="str">
            <v>2 S 05 303 01</v>
          </cell>
          <cell r="B824" t="str">
            <v>Terra armada - ECE - greide 0,0&lt;h&lt;6,00m</v>
          </cell>
          <cell r="E824" t="str">
            <v>m2</v>
          </cell>
          <cell r="F824">
            <v>196.56</v>
          </cell>
        </row>
        <row r="825">
          <cell r="A825" t="str">
            <v>2 S 05 303 02</v>
          </cell>
          <cell r="B825" t="str">
            <v>Terra armada - ECE - greide 6,0&lt;h&lt;9,00m</v>
          </cell>
          <cell r="E825" t="str">
            <v>m2</v>
          </cell>
          <cell r="F825">
            <v>220.52</v>
          </cell>
        </row>
        <row r="826">
          <cell r="A826" t="str">
            <v>2 S 05 303 03</v>
          </cell>
          <cell r="B826" t="str">
            <v>Terra armada - ECE - greide 9,0&lt;h&lt;12,00m</v>
          </cell>
          <cell r="E826" t="str">
            <v>m2</v>
          </cell>
          <cell r="F826">
            <v>244.38</v>
          </cell>
        </row>
        <row r="827">
          <cell r="A827" t="str">
            <v>2 S 05 303 04</v>
          </cell>
          <cell r="B827" t="str">
            <v>Terra armada - ECE - pé de talude 0,0&lt;h&lt;6,00m</v>
          </cell>
          <cell r="E827" t="str">
            <v>m2</v>
          </cell>
          <cell r="F827">
            <v>231.72</v>
          </cell>
        </row>
        <row r="828">
          <cell r="A828" t="str">
            <v>2 S 05 303 05</v>
          </cell>
          <cell r="B828" t="str">
            <v>Terra armada - ECE - pé de talude 6,0&lt;h&lt;9,00m</v>
          </cell>
          <cell r="E828" t="str">
            <v>m2</v>
          </cell>
          <cell r="F828">
            <v>260.49</v>
          </cell>
        </row>
        <row r="829">
          <cell r="A829" t="str">
            <v>2 S 05 303 06</v>
          </cell>
          <cell r="B829" t="str">
            <v>Terra armada - ECE - pé de talude 9,0&lt;h&lt;12,00m</v>
          </cell>
          <cell r="E829" t="str">
            <v>m2</v>
          </cell>
          <cell r="F829">
            <v>287.66000000000003</v>
          </cell>
        </row>
        <row r="830">
          <cell r="A830" t="str">
            <v>2 S 05 303 07</v>
          </cell>
          <cell r="B830" t="str">
            <v>Terra armada - ECE - encontro portante 0,0&lt;h&lt;6,00m</v>
          </cell>
          <cell r="E830" t="str">
            <v>m2</v>
          </cell>
          <cell r="F830">
            <v>421.92</v>
          </cell>
        </row>
        <row r="831">
          <cell r="A831" t="str">
            <v>2 S 05 303 08</v>
          </cell>
          <cell r="B831" t="str">
            <v>Terra armada - ECE - encontro portante 6,0&lt;h&lt;9,00m</v>
          </cell>
          <cell r="E831" t="str">
            <v>m2</v>
          </cell>
          <cell r="F831">
            <v>562.24</v>
          </cell>
        </row>
        <row r="832">
          <cell r="A832" t="str">
            <v>2 S 05 303 09</v>
          </cell>
          <cell r="B832" t="str">
            <v>Escamas de concreto armado para terra armada</v>
          </cell>
          <cell r="E832" t="str">
            <v>m3</v>
          </cell>
          <cell r="F832">
            <v>535.33000000000004</v>
          </cell>
        </row>
        <row r="833">
          <cell r="A833" t="str">
            <v>2 S 05 303 10</v>
          </cell>
          <cell r="B833" t="str">
            <v>Concr. soleira e arremates de maciço terra armada</v>
          </cell>
          <cell r="E833" t="str">
            <v>m3</v>
          </cell>
          <cell r="F833">
            <v>254.14</v>
          </cell>
        </row>
        <row r="834">
          <cell r="A834" t="str">
            <v>2 S 05 303 11</v>
          </cell>
          <cell r="B834" t="str">
            <v>Montagem de maciço terra armada</v>
          </cell>
          <cell r="E834" t="str">
            <v>m2</v>
          </cell>
          <cell r="F834">
            <v>63.72</v>
          </cell>
        </row>
        <row r="835">
          <cell r="A835" t="str">
            <v>2 S 05 340 01</v>
          </cell>
          <cell r="B835" t="str">
            <v>Execução cortina atirantada conc.armado fck=15 MPa</v>
          </cell>
          <cell r="E835" t="str">
            <v>m2</v>
          </cell>
          <cell r="F835">
            <v>882.36</v>
          </cell>
        </row>
        <row r="836">
          <cell r="A836" t="str">
            <v>2 S 05 900 01</v>
          </cell>
          <cell r="B836" t="str">
            <v>Tirante protendido p/ cort. aço st 85/105 D= 32mm</v>
          </cell>
          <cell r="E836" t="str">
            <v>m</v>
          </cell>
          <cell r="F836">
            <v>86.05</v>
          </cell>
        </row>
        <row r="837">
          <cell r="A837" t="str">
            <v>2 S 06 210 01</v>
          </cell>
          <cell r="B837" t="str">
            <v>Pórtico metálico</v>
          </cell>
          <cell r="E837" t="str">
            <v>und</v>
          </cell>
          <cell r="F837">
            <v>40044.01</v>
          </cell>
        </row>
        <row r="838">
          <cell r="A838" t="str">
            <v>2 S 06 400 01</v>
          </cell>
          <cell r="B838" t="str">
            <v>Cerca arame farp. c/ mourão concr. seção quadrada</v>
          </cell>
          <cell r="E838" t="str">
            <v>m</v>
          </cell>
          <cell r="F838">
            <v>15.13</v>
          </cell>
        </row>
        <row r="839">
          <cell r="A839" t="str">
            <v>2 S 06 400 02</v>
          </cell>
          <cell r="B839" t="str">
            <v>Cerca arame farp. c/ mourão concr. seção triang.</v>
          </cell>
          <cell r="E839" t="str">
            <v>m</v>
          </cell>
          <cell r="F839">
            <v>11.7</v>
          </cell>
        </row>
        <row r="840">
          <cell r="A840" t="str">
            <v>2 S 06 410 00</v>
          </cell>
          <cell r="B840" t="str">
            <v>Cercas de arame farpado com suportes de madeira</v>
          </cell>
          <cell r="E840" t="str">
            <v>m</v>
          </cell>
          <cell r="F840">
            <v>7.83</v>
          </cell>
        </row>
        <row r="841">
          <cell r="A841" t="str">
            <v>2 S 09 001 05</v>
          </cell>
          <cell r="B841" t="str">
            <v>Transporte local em rodov. não pav. (const.)</v>
          </cell>
          <cell r="E841" t="str">
            <v>tkm</v>
          </cell>
          <cell r="F841">
            <v>0.47</v>
          </cell>
        </row>
        <row r="842">
          <cell r="A842" t="str">
            <v>2 S 09 001 40</v>
          </cell>
          <cell r="B842" t="str">
            <v>Transporte local c/ carroceria em rodovia não pav.</v>
          </cell>
          <cell r="E842" t="str">
            <v>tkm</v>
          </cell>
          <cell r="F842">
            <v>0.53</v>
          </cell>
        </row>
        <row r="843">
          <cell r="A843" t="str">
            <v>2 S 09 001 90</v>
          </cell>
          <cell r="B843" t="str">
            <v>Transporte comercial c/ carr. rodov. não pav.</v>
          </cell>
          <cell r="E843" t="str">
            <v>tkm</v>
          </cell>
          <cell r="F843">
            <v>0.36</v>
          </cell>
        </row>
        <row r="844">
          <cell r="A844" t="str">
            <v>2 S 09 002 05</v>
          </cell>
          <cell r="B844" t="str">
            <v>Transporte local em rodov. pavim. (const.)</v>
          </cell>
          <cell r="E844" t="str">
            <v>tkm</v>
          </cell>
          <cell r="F844">
            <v>0.36</v>
          </cell>
        </row>
        <row r="845">
          <cell r="A845" t="str">
            <v>2 S 09 002 40</v>
          </cell>
          <cell r="B845" t="str">
            <v>Transporte local c/ carroceria em rodov. pavim.</v>
          </cell>
          <cell r="E845" t="str">
            <v>tkm</v>
          </cell>
          <cell r="F845">
            <v>0.4</v>
          </cell>
        </row>
        <row r="846">
          <cell r="A846" t="str">
            <v>2 S 09 002 90</v>
          </cell>
          <cell r="B846" t="str">
            <v>Transporte comerc. c/ carr. rodov. pavim.</v>
          </cell>
          <cell r="E846" t="str">
            <v>tkm</v>
          </cell>
          <cell r="F846">
            <v>0.24</v>
          </cell>
        </row>
        <row r="847">
          <cell r="B847" t="str">
            <v>Conservação</v>
          </cell>
        </row>
        <row r="848">
          <cell r="A848" t="str">
            <v>3 S 01 200 00</v>
          </cell>
          <cell r="B848" t="str">
            <v>Escavação e carga mat. jazida (consv)</v>
          </cell>
          <cell r="E848" t="str">
            <v>m3</v>
          </cell>
          <cell r="F848">
            <v>6.81</v>
          </cell>
        </row>
        <row r="849">
          <cell r="A849" t="str">
            <v>3 S 01 401 00</v>
          </cell>
          <cell r="B849" t="str">
            <v>Recomposição de revestimento primário</v>
          </cell>
          <cell r="E849" t="str">
            <v>m3</v>
          </cell>
          <cell r="F849">
            <v>10.57</v>
          </cell>
        </row>
        <row r="850">
          <cell r="A850" t="str">
            <v>3 S 01 930 00</v>
          </cell>
          <cell r="B850" t="str">
            <v>Regularização mecânica da faixa de domínio</v>
          </cell>
          <cell r="E850" t="str">
            <v>m2</v>
          </cell>
          <cell r="F850">
            <v>0.15</v>
          </cell>
        </row>
        <row r="851">
          <cell r="A851" t="str">
            <v>3 S 02 200 00</v>
          </cell>
          <cell r="B851" t="str">
            <v>Solo p/ base de remendo profundo</v>
          </cell>
          <cell r="E851" t="str">
            <v>m3</v>
          </cell>
          <cell r="F851">
            <v>7.84</v>
          </cell>
        </row>
        <row r="852">
          <cell r="A852" t="str">
            <v>3 S 02 200 01</v>
          </cell>
          <cell r="B852" t="str">
            <v>Recomposição de camada granular do pavimento</v>
          </cell>
          <cell r="E852" t="str">
            <v>m3</v>
          </cell>
          <cell r="F852">
            <v>12.57</v>
          </cell>
        </row>
        <row r="853">
          <cell r="A853" t="str">
            <v>3 S 02 220 00</v>
          </cell>
          <cell r="B853" t="str">
            <v>Solo brita p/ base de rem. profundo</v>
          </cell>
          <cell r="E853" t="str">
            <v>m3</v>
          </cell>
          <cell r="F853">
            <v>19.899999999999999</v>
          </cell>
        </row>
        <row r="854">
          <cell r="A854" t="str">
            <v>3 S 02 230 00</v>
          </cell>
          <cell r="B854" t="str">
            <v>Brita para base de remendo profundo</v>
          </cell>
          <cell r="E854" t="str">
            <v>m3</v>
          </cell>
          <cell r="F854">
            <v>45.27</v>
          </cell>
        </row>
        <row r="855">
          <cell r="A855" t="str">
            <v>3 S 02 241 00</v>
          </cell>
          <cell r="B855" t="str">
            <v>Solo melhorado c/ cimento p/ base rem. profundo</v>
          </cell>
          <cell r="E855" t="str">
            <v>m3</v>
          </cell>
          <cell r="F855">
            <v>39.04</v>
          </cell>
        </row>
        <row r="856">
          <cell r="A856" t="str">
            <v>3 S 02 300 00</v>
          </cell>
          <cell r="B856" t="str">
            <v>Imprimação</v>
          </cell>
          <cell r="E856" t="str">
            <v>m2</v>
          </cell>
          <cell r="F856">
            <v>0.14000000000000001</v>
          </cell>
        </row>
        <row r="857">
          <cell r="A857" t="str">
            <v>3 S 02 400 00</v>
          </cell>
          <cell r="B857" t="str">
            <v>Pintura de ligação</v>
          </cell>
          <cell r="E857" t="str">
            <v>m2</v>
          </cell>
          <cell r="F857">
            <v>0.1</v>
          </cell>
        </row>
        <row r="858">
          <cell r="A858" t="str">
            <v>3 S 02 500 00</v>
          </cell>
          <cell r="B858" t="str">
            <v>Capa selante com pedrisco</v>
          </cell>
          <cell r="E858" t="str">
            <v>m2</v>
          </cell>
          <cell r="F858">
            <v>0.41</v>
          </cell>
        </row>
        <row r="859">
          <cell r="A859" t="str">
            <v>3 S 02 500 01</v>
          </cell>
          <cell r="B859" t="str">
            <v>Capa selante com areia</v>
          </cell>
          <cell r="E859" t="str">
            <v>m2</v>
          </cell>
          <cell r="F859">
            <v>0.21</v>
          </cell>
        </row>
        <row r="860">
          <cell r="A860" t="str">
            <v>3 S 02 500 02</v>
          </cell>
          <cell r="B860" t="str">
            <v>Tratamento superficial simples com CAP</v>
          </cell>
          <cell r="E860" t="str">
            <v>m2</v>
          </cell>
          <cell r="F860">
            <v>0.56999999999999995</v>
          </cell>
        </row>
        <row r="861">
          <cell r="A861" t="str">
            <v>3 S 02 500 03</v>
          </cell>
          <cell r="B861" t="str">
            <v>Tratamento superficial simples com emulsão</v>
          </cell>
          <cell r="E861" t="str">
            <v>m2</v>
          </cell>
          <cell r="F861">
            <v>0.54</v>
          </cell>
        </row>
        <row r="862">
          <cell r="A862" t="str">
            <v>3 S 02 500 04</v>
          </cell>
          <cell r="B862" t="str">
            <v>Tratamento superficial simples c/ banho diluído</v>
          </cell>
          <cell r="E862" t="str">
            <v>m2</v>
          </cell>
          <cell r="F862">
            <v>0.61</v>
          </cell>
        </row>
        <row r="863">
          <cell r="A863" t="str">
            <v>3 S 02 501 00</v>
          </cell>
          <cell r="B863" t="str">
            <v>Tratamento superficial duplo c/ CAP</v>
          </cell>
          <cell r="E863" t="str">
            <v>m2</v>
          </cell>
          <cell r="F863">
            <v>1.72</v>
          </cell>
        </row>
        <row r="864">
          <cell r="A864" t="str">
            <v>3 S 02 501 01</v>
          </cell>
          <cell r="B864" t="str">
            <v>Tratamento superficial duplo com emulsão</v>
          </cell>
          <cell r="E864" t="str">
            <v>m2</v>
          </cell>
          <cell r="F864">
            <v>1.7</v>
          </cell>
        </row>
        <row r="865">
          <cell r="A865" t="str">
            <v>3 S 02 501 02</v>
          </cell>
          <cell r="B865" t="str">
            <v>Tratamento superficial duplo com banho diluído</v>
          </cell>
          <cell r="E865" t="str">
            <v>m2</v>
          </cell>
          <cell r="F865">
            <v>1.86</v>
          </cell>
        </row>
        <row r="866">
          <cell r="A866" t="str">
            <v>3 S 02 502 00</v>
          </cell>
          <cell r="B866" t="str">
            <v>Tratamento superficial triplo com c.a.p.</v>
          </cell>
          <cell r="E866" t="str">
            <v>m2</v>
          </cell>
          <cell r="F866">
            <v>2.44</v>
          </cell>
        </row>
        <row r="867">
          <cell r="A867" t="str">
            <v>3 S 02 502 01</v>
          </cell>
          <cell r="B867" t="str">
            <v>Tratamento superficial triplo com emulsão</v>
          </cell>
          <cell r="E867" t="str">
            <v>m2</v>
          </cell>
          <cell r="F867">
            <v>2.4700000000000002</v>
          </cell>
        </row>
        <row r="868">
          <cell r="A868" t="str">
            <v>3 S 02 502 02</v>
          </cell>
          <cell r="B868" t="str">
            <v>Tratamento superficial triplo com banho diluído</v>
          </cell>
          <cell r="E868" t="str">
            <v>m2</v>
          </cell>
          <cell r="F868">
            <v>2.64</v>
          </cell>
        </row>
        <row r="869">
          <cell r="A869" t="str">
            <v>3 S 02 510 00</v>
          </cell>
          <cell r="B869" t="str">
            <v>Lama asfáltica fina (granulometrias I e II )</v>
          </cell>
          <cell r="E869" t="str">
            <v>m2</v>
          </cell>
          <cell r="F869">
            <v>0.59</v>
          </cell>
        </row>
        <row r="870">
          <cell r="A870" t="str">
            <v>3 S 02 510 01</v>
          </cell>
          <cell r="B870" t="str">
            <v>Lama asfáltica grossa (granulometrias III e IV)</v>
          </cell>
          <cell r="E870" t="str">
            <v>m2</v>
          </cell>
          <cell r="F870">
            <v>1.07</v>
          </cell>
        </row>
        <row r="871">
          <cell r="A871" t="str">
            <v>3 S 02 520 00</v>
          </cell>
          <cell r="B871" t="str">
            <v>Mistura areia-asfalto em betoneira</v>
          </cell>
          <cell r="E871" t="str">
            <v>m3</v>
          </cell>
          <cell r="F871">
            <v>29.78</v>
          </cell>
        </row>
        <row r="872">
          <cell r="A872" t="str">
            <v>3 S 02 520 01</v>
          </cell>
          <cell r="B872" t="str">
            <v>Mistura areia-asfalto usinada a frio</v>
          </cell>
          <cell r="E872" t="str">
            <v>m3</v>
          </cell>
          <cell r="F872">
            <v>19.96</v>
          </cell>
        </row>
        <row r="873">
          <cell r="A873" t="str">
            <v>3 S 02 520 02</v>
          </cell>
          <cell r="B873" t="str">
            <v>Rec.do rev. com areia asfalto a frio</v>
          </cell>
          <cell r="E873" t="str">
            <v>m3</v>
          </cell>
          <cell r="F873">
            <v>23.8</v>
          </cell>
        </row>
        <row r="874">
          <cell r="A874" t="str">
            <v>3 S 02 521 00</v>
          </cell>
          <cell r="B874" t="str">
            <v>Mistura areia-asfalto usinada a quente</v>
          </cell>
          <cell r="E874" t="str">
            <v>m3</v>
          </cell>
          <cell r="F874">
            <v>65.11</v>
          </cell>
        </row>
        <row r="875">
          <cell r="A875" t="str">
            <v>3 S 02 521 01</v>
          </cell>
          <cell r="B875" t="str">
            <v>Rec. do rev. com areia asfalto a quente</v>
          </cell>
          <cell r="E875" t="str">
            <v>m3</v>
          </cell>
          <cell r="F875">
            <v>16.22</v>
          </cell>
        </row>
        <row r="876">
          <cell r="A876" t="str">
            <v>3 S 02 530 00</v>
          </cell>
          <cell r="B876" t="str">
            <v>Mistura betuminosa em betoneira</v>
          </cell>
          <cell r="E876" t="str">
            <v>m3</v>
          </cell>
          <cell r="F876">
            <v>43.5</v>
          </cell>
        </row>
        <row r="877">
          <cell r="A877" t="str">
            <v>3 S 02 530 01</v>
          </cell>
          <cell r="B877" t="str">
            <v>Mistura betuminosa usinada a frio</v>
          </cell>
          <cell r="E877" t="str">
            <v>m3</v>
          </cell>
          <cell r="F877">
            <v>42.13</v>
          </cell>
        </row>
        <row r="878">
          <cell r="A878" t="str">
            <v>3 S 02 530 02</v>
          </cell>
          <cell r="B878" t="str">
            <v>Rec.do rev. com mistura betuminosa a frio</v>
          </cell>
          <cell r="E878" t="str">
            <v>m3</v>
          </cell>
          <cell r="F878">
            <v>26.99</v>
          </cell>
        </row>
        <row r="879">
          <cell r="A879" t="str">
            <v>3 S 02 540 00</v>
          </cell>
          <cell r="B879" t="str">
            <v>Mistura betuminosa usinada a quente</v>
          </cell>
          <cell r="E879" t="str">
            <v>m3</v>
          </cell>
          <cell r="F879">
            <v>84.21</v>
          </cell>
        </row>
        <row r="880">
          <cell r="A880" t="str">
            <v>3 S 02 540 01</v>
          </cell>
          <cell r="B880" t="str">
            <v>Rec.do rev.com mistura betuminosa a quente</v>
          </cell>
          <cell r="E880" t="str">
            <v>m3</v>
          </cell>
          <cell r="F880">
            <v>18.84</v>
          </cell>
        </row>
        <row r="881">
          <cell r="A881" t="str">
            <v>3 S 02 601 00</v>
          </cell>
          <cell r="B881" t="str">
            <v>Recomposição de placa de concreto</v>
          </cell>
          <cell r="E881" t="str">
            <v>m3</v>
          </cell>
          <cell r="F881">
            <v>243.59</v>
          </cell>
        </row>
        <row r="882">
          <cell r="A882" t="str">
            <v>3 S 02 900 00</v>
          </cell>
          <cell r="B882" t="str">
            <v>Remoção mecanizada de revestimento betuminoso</v>
          </cell>
          <cell r="E882" t="str">
            <v>m3</v>
          </cell>
          <cell r="F882">
            <v>6.65</v>
          </cell>
        </row>
        <row r="883">
          <cell r="A883" t="str">
            <v>3 S 02 901 00</v>
          </cell>
          <cell r="B883" t="str">
            <v>Remoção manual de revestimento betuminoso</v>
          </cell>
          <cell r="E883" t="str">
            <v>m3</v>
          </cell>
          <cell r="F883">
            <v>110.91</v>
          </cell>
        </row>
        <row r="884">
          <cell r="A884" t="str">
            <v>3 S 02 902 00</v>
          </cell>
          <cell r="B884" t="str">
            <v>Remoção mecanizada da camada granular do pavimento</v>
          </cell>
          <cell r="E884" t="str">
            <v>m3</v>
          </cell>
          <cell r="F884">
            <v>4.24</v>
          </cell>
        </row>
        <row r="885">
          <cell r="A885" t="str">
            <v>3 S 02 903 00</v>
          </cell>
          <cell r="B885" t="str">
            <v>Remoção manual da camada granular do pavimento</v>
          </cell>
          <cell r="E885" t="str">
            <v>m3</v>
          </cell>
          <cell r="F885">
            <v>58.52</v>
          </cell>
        </row>
        <row r="886">
          <cell r="A886" t="str">
            <v>3 S 02 999 00</v>
          </cell>
          <cell r="B886" t="str">
            <v>Peneiramento</v>
          </cell>
          <cell r="E886" t="str">
            <v>m3</v>
          </cell>
          <cell r="F886">
            <v>6.98</v>
          </cell>
        </row>
        <row r="887">
          <cell r="A887" t="str">
            <v>3 S 03 310 00</v>
          </cell>
          <cell r="B887" t="str">
            <v>Concreto ciclópico</v>
          </cell>
          <cell r="E887" t="str">
            <v>m3</v>
          </cell>
          <cell r="F887">
            <v>187.34</v>
          </cell>
        </row>
        <row r="888">
          <cell r="A888" t="str">
            <v>3 S 03 329 00</v>
          </cell>
          <cell r="B888" t="str">
            <v>Concreto de cimento (confecção e lançamento)</v>
          </cell>
          <cell r="E888" t="str">
            <v>m3</v>
          </cell>
          <cell r="F888">
            <v>234.67</v>
          </cell>
        </row>
        <row r="889">
          <cell r="A889" t="str">
            <v>3 S 03 329 01</v>
          </cell>
          <cell r="B889" t="str">
            <v>Concreto de cimento(confecção manual e lançamento)</v>
          </cell>
          <cell r="E889" t="str">
            <v>m3</v>
          </cell>
          <cell r="F889">
            <v>274.27</v>
          </cell>
        </row>
        <row r="890">
          <cell r="A890" t="str">
            <v>3 S 03 340 02</v>
          </cell>
          <cell r="B890" t="str">
            <v>Argamassa cimento areia 1-6</v>
          </cell>
          <cell r="E890" t="str">
            <v>m3</v>
          </cell>
          <cell r="F890">
            <v>200.78</v>
          </cell>
        </row>
        <row r="891">
          <cell r="A891" t="str">
            <v>3 S 03 340 03</v>
          </cell>
          <cell r="B891" t="str">
            <v>Argamassa cimento solo 1:10</v>
          </cell>
          <cell r="E891" t="str">
            <v>m3</v>
          </cell>
          <cell r="F891">
            <v>127.58</v>
          </cell>
        </row>
        <row r="892">
          <cell r="A892" t="str">
            <v>3 S 03 353 00</v>
          </cell>
          <cell r="B892" t="str">
            <v>Dobragem e colocação de armadura</v>
          </cell>
          <cell r="E892" t="str">
            <v>kg</v>
          </cell>
          <cell r="F892">
            <v>4.55</v>
          </cell>
        </row>
        <row r="893">
          <cell r="A893" t="str">
            <v>3 S 03 370 00</v>
          </cell>
          <cell r="B893" t="str">
            <v>Forma comum de madeira</v>
          </cell>
          <cell r="E893" t="str">
            <v>m2</v>
          </cell>
          <cell r="F893">
            <v>30.84</v>
          </cell>
        </row>
        <row r="894">
          <cell r="A894" t="str">
            <v>3 S 03 940 01</v>
          </cell>
          <cell r="B894" t="str">
            <v>Reaterro e compactação p/ bueiro</v>
          </cell>
          <cell r="E894" t="str">
            <v>m3</v>
          </cell>
          <cell r="F894">
            <v>16.04</v>
          </cell>
        </row>
        <row r="895">
          <cell r="A895" t="str">
            <v>3 S 03 940 02</v>
          </cell>
          <cell r="B895" t="str">
            <v>Reaterro apiloado</v>
          </cell>
          <cell r="E895" t="str">
            <v>m3</v>
          </cell>
          <cell r="F895">
            <v>10.5</v>
          </cell>
        </row>
        <row r="896">
          <cell r="A896" t="str">
            <v>3 S 03 950 00</v>
          </cell>
          <cell r="B896" t="str">
            <v>Limpeza de ponte</v>
          </cell>
          <cell r="E896" t="str">
            <v>m</v>
          </cell>
          <cell r="F896">
            <v>2.5299999999999998</v>
          </cell>
        </row>
        <row r="897">
          <cell r="A897" t="str">
            <v>3 S 04 000 00</v>
          </cell>
          <cell r="B897" t="str">
            <v>Escavação manual em material de 1a categoria</v>
          </cell>
          <cell r="E897" t="str">
            <v>m3</v>
          </cell>
          <cell r="F897">
            <v>18.95</v>
          </cell>
        </row>
        <row r="898">
          <cell r="A898" t="str">
            <v>3 S 04 000 01</v>
          </cell>
          <cell r="B898" t="str">
            <v>Escavação manual em material de 2a categoria</v>
          </cell>
          <cell r="E898" t="str">
            <v>m3</v>
          </cell>
          <cell r="F898">
            <v>25.27</v>
          </cell>
        </row>
        <row r="899">
          <cell r="A899" t="str">
            <v>3 S 04 001 00</v>
          </cell>
          <cell r="B899" t="str">
            <v>Escavação mecaniz. de vala em mater. de 1a cat.</v>
          </cell>
          <cell r="E899" t="str">
            <v>m3</v>
          </cell>
          <cell r="F899">
            <v>4.37</v>
          </cell>
        </row>
        <row r="900">
          <cell r="A900" t="str">
            <v>3 S 04 010 00</v>
          </cell>
          <cell r="B900" t="str">
            <v>Escavação mecaniz.de vala em material de 2a cat.</v>
          </cell>
          <cell r="E900" t="str">
            <v>m3</v>
          </cell>
          <cell r="F900">
            <v>5.46</v>
          </cell>
        </row>
        <row r="901">
          <cell r="A901" t="str">
            <v>3 S 04 020 00</v>
          </cell>
          <cell r="B901" t="str">
            <v>Escavação e carga de material de 3a cat. em valas</v>
          </cell>
          <cell r="E901" t="str">
            <v>m3</v>
          </cell>
          <cell r="F901">
            <v>52.49</v>
          </cell>
        </row>
        <row r="902">
          <cell r="A902" t="str">
            <v>3 S 04 300 16</v>
          </cell>
          <cell r="B902" t="str">
            <v>Bueiro met. chapa múltipla D=1,60m galv.</v>
          </cell>
          <cell r="E902" t="str">
            <v>m</v>
          </cell>
          <cell r="F902">
            <v>1036.74</v>
          </cell>
        </row>
        <row r="903">
          <cell r="A903" t="str">
            <v>3 S 04 300 20</v>
          </cell>
          <cell r="B903" t="str">
            <v>Bueiro met. chapa múltipla D=2,00m galv.</v>
          </cell>
          <cell r="E903" t="str">
            <v>m</v>
          </cell>
          <cell r="F903">
            <v>1285.8</v>
          </cell>
        </row>
        <row r="904">
          <cell r="A904" t="str">
            <v>3 S 04 301 16</v>
          </cell>
          <cell r="B904" t="str">
            <v>Bueiro met.chapas múlt. D=1,60 m rev. epoxy</v>
          </cell>
          <cell r="E904" t="str">
            <v>m</v>
          </cell>
          <cell r="F904">
            <v>1085.56</v>
          </cell>
        </row>
        <row r="905">
          <cell r="A905" t="str">
            <v>3 S 04 301 20</v>
          </cell>
          <cell r="B905" t="str">
            <v>Bueiro met. chapas múlt. D=2,00 m rev. epoxy</v>
          </cell>
          <cell r="E905" t="str">
            <v>m</v>
          </cell>
          <cell r="F905">
            <v>1346.44</v>
          </cell>
        </row>
        <row r="906">
          <cell r="A906" t="str">
            <v>3 S 04 310 16</v>
          </cell>
          <cell r="B906" t="str">
            <v>Bueiro met. s/interrupção tráf. D=1,60 m galv.</v>
          </cell>
          <cell r="E906" t="str">
            <v>m</v>
          </cell>
          <cell r="F906">
            <v>1958.05</v>
          </cell>
        </row>
        <row r="907">
          <cell r="A907" t="str">
            <v>3 S 04 310 20</v>
          </cell>
          <cell r="B907" t="str">
            <v>Bueiro met. s/interrupção tráf. D=2,00 m galv.</v>
          </cell>
          <cell r="E907" t="str">
            <v>m</v>
          </cell>
          <cell r="F907">
            <v>2435.4499999999998</v>
          </cell>
        </row>
        <row r="908">
          <cell r="A908" t="str">
            <v>3 S 04 311 16</v>
          </cell>
          <cell r="B908" t="str">
            <v>Bueiro met.s/interrupção tráf. D=1,60 m rev. epoxy</v>
          </cell>
          <cell r="E908" t="str">
            <v>m</v>
          </cell>
          <cell r="F908">
            <v>2031.03</v>
          </cell>
        </row>
        <row r="909">
          <cell r="A909" t="str">
            <v>3 S 04 311 20</v>
          </cell>
          <cell r="B909" t="str">
            <v>Bueiro met.s/interrupção tráf. D=2,00 m rev. epoxy</v>
          </cell>
          <cell r="E909" t="str">
            <v>m</v>
          </cell>
          <cell r="F909">
            <v>2442.35</v>
          </cell>
        </row>
        <row r="910">
          <cell r="A910" t="str">
            <v>3 S 04 590 00</v>
          </cell>
          <cell r="B910" t="str">
            <v>Assentamento de dreno profundo</v>
          </cell>
          <cell r="E910" t="str">
            <v>m</v>
          </cell>
          <cell r="F910">
            <v>40.96</v>
          </cell>
        </row>
        <row r="911">
          <cell r="A911" t="str">
            <v>3 S 04 999 08</v>
          </cell>
          <cell r="B911" t="str">
            <v>Selo de argila apiloado com solo local</v>
          </cell>
          <cell r="E911" t="str">
            <v>m3</v>
          </cell>
          <cell r="F911">
            <v>10.5</v>
          </cell>
        </row>
        <row r="912">
          <cell r="A912" t="str">
            <v>3 S 05 000 00</v>
          </cell>
          <cell r="B912" t="str">
            <v>Enrocamento de pedra arrumada</v>
          </cell>
          <cell r="E912" t="str">
            <v>m3</v>
          </cell>
          <cell r="F912">
            <v>73.02</v>
          </cell>
        </row>
        <row r="913">
          <cell r="A913" t="str">
            <v>3 S 05 001 00</v>
          </cell>
          <cell r="B913" t="str">
            <v>Enrocamento de pedra jogada</v>
          </cell>
          <cell r="E913" t="str">
            <v>m3</v>
          </cell>
          <cell r="F913">
            <v>48.23</v>
          </cell>
        </row>
        <row r="914">
          <cell r="A914" t="str">
            <v>3 S 05 101 01</v>
          </cell>
          <cell r="B914" t="str">
            <v>Revestimento vegetal com mudas</v>
          </cell>
          <cell r="E914" t="str">
            <v>m2</v>
          </cell>
          <cell r="F914">
            <v>3.47</v>
          </cell>
        </row>
        <row r="915">
          <cell r="A915" t="str">
            <v>3 S 05 101 02</v>
          </cell>
          <cell r="B915" t="str">
            <v>Revestimento vegetal com grama em leivas</v>
          </cell>
          <cell r="E915" t="str">
            <v>m2</v>
          </cell>
          <cell r="F915">
            <v>3.7</v>
          </cell>
        </row>
        <row r="916">
          <cell r="A916" t="str">
            <v>3 S 08 001 00</v>
          </cell>
          <cell r="B916" t="str">
            <v>Reconformação da plataforma</v>
          </cell>
          <cell r="E916" t="str">
            <v>ha</v>
          </cell>
          <cell r="F916">
            <v>120.63</v>
          </cell>
        </row>
        <row r="917">
          <cell r="A917" t="str">
            <v>3 S 08 100 00</v>
          </cell>
          <cell r="B917" t="str">
            <v>Tapa buraco</v>
          </cell>
          <cell r="E917" t="str">
            <v>m3</v>
          </cell>
          <cell r="F917">
            <v>110.38</v>
          </cell>
        </row>
        <row r="918">
          <cell r="A918" t="str">
            <v>3 S 08 101 01</v>
          </cell>
          <cell r="B918" t="str">
            <v>Remendo profundo com demolição manual</v>
          </cell>
          <cell r="E918" t="str">
            <v>m3</v>
          </cell>
          <cell r="F918">
            <v>129.85</v>
          </cell>
        </row>
        <row r="919">
          <cell r="A919" t="str">
            <v>3 S 08 101 02</v>
          </cell>
          <cell r="B919" t="str">
            <v>Remendo profundo com demolição mecanizada</v>
          </cell>
          <cell r="E919" t="str">
            <v>m3</v>
          </cell>
          <cell r="F919">
            <v>94.79</v>
          </cell>
        </row>
        <row r="920">
          <cell r="A920" t="str">
            <v>3 S 08 102 00</v>
          </cell>
          <cell r="B920" t="str">
            <v>Limpeza ench. juntas pav. concr. a quente (consv)</v>
          </cell>
          <cell r="E920" t="str">
            <v>m</v>
          </cell>
          <cell r="F920">
            <v>1.54</v>
          </cell>
        </row>
        <row r="921">
          <cell r="A921" t="str">
            <v>3 S 08 102 01</v>
          </cell>
          <cell r="B921" t="str">
            <v>Limpeza ench. juntas pav. concr. a frio (consv)</v>
          </cell>
          <cell r="E921" t="str">
            <v>m</v>
          </cell>
          <cell r="F921">
            <v>1.23</v>
          </cell>
        </row>
        <row r="922">
          <cell r="A922" t="str">
            <v>3 S 08 103 00</v>
          </cell>
          <cell r="B922" t="str">
            <v>Selagem de trinca</v>
          </cell>
          <cell r="E922" t="str">
            <v>l</v>
          </cell>
          <cell r="F922">
            <v>0.96</v>
          </cell>
        </row>
        <row r="923">
          <cell r="A923" t="str">
            <v>3 S 08 104 01</v>
          </cell>
          <cell r="B923" t="str">
            <v>Combate à exsudação com areia</v>
          </cell>
          <cell r="E923" t="str">
            <v>m2</v>
          </cell>
          <cell r="F923">
            <v>0.32</v>
          </cell>
        </row>
        <row r="924">
          <cell r="A924" t="str">
            <v>3 S 08 104 02</v>
          </cell>
          <cell r="B924" t="str">
            <v>Combate à exsudação com pedrisco</v>
          </cell>
          <cell r="E924" t="str">
            <v>m2</v>
          </cell>
          <cell r="F924">
            <v>0.39</v>
          </cell>
        </row>
        <row r="925">
          <cell r="A925" t="str">
            <v>3 S 08 109 00</v>
          </cell>
          <cell r="B925" t="str">
            <v>Correção de defeitos com mistura betuminosa</v>
          </cell>
          <cell r="E925" t="str">
            <v>m3</v>
          </cell>
          <cell r="F925">
            <v>69.45</v>
          </cell>
        </row>
        <row r="926">
          <cell r="A926" t="str">
            <v>3 S 08 109 12</v>
          </cell>
          <cell r="B926" t="str">
            <v>Correção de defeitos por fresagem descontínua</v>
          </cell>
          <cell r="E926" t="str">
            <v>m3</v>
          </cell>
          <cell r="F926">
            <v>152.65</v>
          </cell>
        </row>
        <row r="927">
          <cell r="A927" t="str">
            <v>3 S 08 110 00</v>
          </cell>
          <cell r="B927" t="str">
            <v>Correção de defeitos por penetração</v>
          </cell>
          <cell r="E927" t="str">
            <v>m2</v>
          </cell>
          <cell r="F927">
            <v>7.66</v>
          </cell>
        </row>
        <row r="928">
          <cell r="A928" t="str">
            <v>3 S 08 200 00</v>
          </cell>
          <cell r="B928" t="str">
            <v>Recomp. de guarda corpo</v>
          </cell>
          <cell r="E928" t="str">
            <v>m</v>
          </cell>
          <cell r="F928">
            <v>67</v>
          </cell>
        </row>
        <row r="929">
          <cell r="A929" t="str">
            <v>3 S 08 200 01</v>
          </cell>
          <cell r="B929" t="str">
            <v>Recomposição de sarjeta em alvenaria de tijolo</v>
          </cell>
          <cell r="E929" t="str">
            <v>m2</v>
          </cell>
          <cell r="F929">
            <v>30.01</v>
          </cell>
        </row>
        <row r="930">
          <cell r="A930" t="str">
            <v>3 S 08 300 01</v>
          </cell>
          <cell r="B930" t="str">
            <v>Limpeza de sarjeta e meio fio</v>
          </cell>
          <cell r="E930" t="str">
            <v>m</v>
          </cell>
          <cell r="F930">
            <v>0.21</v>
          </cell>
        </row>
        <row r="931">
          <cell r="A931" t="str">
            <v>3 S 08 301 01</v>
          </cell>
          <cell r="B931" t="str">
            <v>Limpeza de valeta de corte</v>
          </cell>
          <cell r="E931" t="str">
            <v>m</v>
          </cell>
          <cell r="F931">
            <v>0.32</v>
          </cell>
        </row>
        <row r="932">
          <cell r="A932" t="str">
            <v>3 S 08 301 02</v>
          </cell>
          <cell r="B932" t="str">
            <v>Limpeza de vala de drenagem</v>
          </cell>
          <cell r="E932" t="str">
            <v>m</v>
          </cell>
          <cell r="F932">
            <v>1.28</v>
          </cell>
        </row>
        <row r="933">
          <cell r="A933" t="str">
            <v>3 S 08 301 03</v>
          </cell>
          <cell r="B933" t="str">
            <v>Limpeza de descida d'água</v>
          </cell>
          <cell r="E933" t="str">
            <v>m</v>
          </cell>
          <cell r="F933">
            <v>0.42</v>
          </cell>
        </row>
        <row r="934">
          <cell r="A934" t="str">
            <v>3 S 08 302 01</v>
          </cell>
          <cell r="B934" t="str">
            <v>Limpeza de bueiro</v>
          </cell>
          <cell r="E934" t="str">
            <v>m3</v>
          </cell>
          <cell r="F934">
            <v>6.98</v>
          </cell>
        </row>
        <row r="935">
          <cell r="A935" t="str">
            <v>3 S 08 302 02</v>
          </cell>
          <cell r="B935" t="str">
            <v>Desobstrução de bueiro</v>
          </cell>
          <cell r="E935" t="str">
            <v>m3</v>
          </cell>
          <cell r="F935">
            <v>20.37</v>
          </cell>
        </row>
        <row r="936">
          <cell r="A936" t="str">
            <v>3 S 08 302 03</v>
          </cell>
          <cell r="B936" t="str">
            <v>Assentamento de tubo D=0,60 m</v>
          </cell>
          <cell r="E936" t="str">
            <v>m</v>
          </cell>
          <cell r="F936">
            <v>138.94</v>
          </cell>
        </row>
        <row r="937">
          <cell r="A937" t="str">
            <v>3 S 08 302 04</v>
          </cell>
          <cell r="B937" t="str">
            <v>Assentamento de tubo D=0,80 m</v>
          </cell>
          <cell r="E937" t="str">
            <v>m</v>
          </cell>
          <cell r="F937">
            <v>210.07</v>
          </cell>
        </row>
        <row r="938">
          <cell r="A938" t="str">
            <v>3 S 08 302 05</v>
          </cell>
          <cell r="B938" t="str">
            <v>Assentamento de tubo D=1,0 m</v>
          </cell>
          <cell r="E938" t="str">
            <v>m</v>
          </cell>
          <cell r="F938">
            <v>309.63</v>
          </cell>
        </row>
        <row r="939">
          <cell r="A939" t="str">
            <v>3 S 08 302 06</v>
          </cell>
          <cell r="B939" t="str">
            <v>Assentamento de tubo D=1,20 m</v>
          </cell>
          <cell r="E939" t="str">
            <v>m</v>
          </cell>
          <cell r="F939">
            <v>446.58</v>
          </cell>
        </row>
        <row r="940">
          <cell r="A940" t="str">
            <v>3 S 08 400 00</v>
          </cell>
          <cell r="B940" t="str">
            <v>Limpeza de placa de sinalização</v>
          </cell>
          <cell r="E940" t="str">
            <v>m2</v>
          </cell>
          <cell r="F940">
            <v>3.06</v>
          </cell>
        </row>
        <row r="941">
          <cell r="A941" t="str">
            <v>3 S 08 400 01</v>
          </cell>
          <cell r="B941" t="str">
            <v>Recomposição placa de sinalização</v>
          </cell>
          <cell r="E941" t="str">
            <v>m2</v>
          </cell>
          <cell r="F941">
            <v>12.73</v>
          </cell>
        </row>
        <row r="942">
          <cell r="A942" t="str">
            <v>3 S 08 400 02</v>
          </cell>
          <cell r="B942" t="str">
            <v>Substituição de balizador</v>
          </cell>
          <cell r="E942" t="str">
            <v>un</v>
          </cell>
          <cell r="F942">
            <v>15.52</v>
          </cell>
        </row>
        <row r="943">
          <cell r="A943" t="str">
            <v>3 S 08 401 00</v>
          </cell>
          <cell r="B943" t="str">
            <v>Recomposição de defensa metálica</v>
          </cell>
          <cell r="E943" t="str">
            <v>m</v>
          </cell>
          <cell r="F943">
            <v>127.92</v>
          </cell>
        </row>
        <row r="944">
          <cell r="A944" t="str">
            <v>3 S 08 402 00</v>
          </cell>
          <cell r="B944" t="str">
            <v>Caiação</v>
          </cell>
          <cell r="E944" t="str">
            <v>m2</v>
          </cell>
          <cell r="F944">
            <v>0.97</v>
          </cell>
        </row>
        <row r="945">
          <cell r="A945" t="str">
            <v>3 S 08 403 00</v>
          </cell>
          <cell r="B945" t="str">
            <v>Renovação de sinalização horizontal</v>
          </cell>
          <cell r="E945" t="str">
            <v>m2</v>
          </cell>
          <cell r="F945">
            <v>19.87</v>
          </cell>
        </row>
        <row r="946">
          <cell r="A946" t="str">
            <v>3 S 08 404 00</v>
          </cell>
          <cell r="B946" t="str">
            <v>Recomp. tot. cerca c/ mourão de conc. secção quad.</v>
          </cell>
          <cell r="E946" t="str">
            <v>m</v>
          </cell>
          <cell r="F946">
            <v>14.72</v>
          </cell>
        </row>
        <row r="947">
          <cell r="A947" t="str">
            <v>3 S 08 404 01</v>
          </cell>
          <cell r="B947" t="str">
            <v>Recomp. parc. cerca de conc. seção quad. - mourão</v>
          </cell>
          <cell r="E947" t="str">
            <v>m</v>
          </cell>
          <cell r="F947">
            <v>12.62</v>
          </cell>
        </row>
        <row r="948">
          <cell r="A948" t="str">
            <v>3 S 08 404 02</v>
          </cell>
          <cell r="B948" t="str">
            <v>Recomp. parc. cerca c/ mourão de concr.-arame</v>
          </cell>
          <cell r="E948" t="str">
            <v>m</v>
          </cell>
          <cell r="F948">
            <v>2.71</v>
          </cell>
        </row>
        <row r="949">
          <cell r="A949" t="str">
            <v>3 S 08 404 03</v>
          </cell>
          <cell r="B949" t="str">
            <v>Recomp. tot. cerca c/ mourão concr. seção triang.</v>
          </cell>
          <cell r="E949" t="str">
            <v>m</v>
          </cell>
          <cell r="F949">
            <v>12.13</v>
          </cell>
        </row>
        <row r="950">
          <cell r="A950" t="str">
            <v>3 S 08 404 04</v>
          </cell>
          <cell r="B950" t="str">
            <v>Recomp. parc. cerca c/ mourão concr. seção triang.</v>
          </cell>
          <cell r="E950" t="str">
            <v>m</v>
          </cell>
          <cell r="F950">
            <v>10.34</v>
          </cell>
        </row>
        <row r="951">
          <cell r="A951" t="str">
            <v>3 S 08 414 00</v>
          </cell>
          <cell r="B951" t="str">
            <v>Recomposição total de cerca com mourão de madeira</v>
          </cell>
          <cell r="E951" t="str">
            <v>m</v>
          </cell>
          <cell r="F951">
            <v>6.84</v>
          </cell>
        </row>
        <row r="952">
          <cell r="A952" t="str">
            <v>3 S 08 414 01</v>
          </cell>
          <cell r="B952" t="str">
            <v>Recomposição parcial cerca de madeira - mourão</v>
          </cell>
          <cell r="E952" t="str">
            <v>m</v>
          </cell>
          <cell r="F952">
            <v>5.64</v>
          </cell>
        </row>
        <row r="953">
          <cell r="A953" t="str">
            <v>3 S 08 414 02</v>
          </cell>
          <cell r="B953" t="str">
            <v>Recomp. parcial cerca c/ mourão de madeira - arame</v>
          </cell>
          <cell r="E953" t="str">
            <v>m</v>
          </cell>
          <cell r="F953">
            <v>2.0699999999999998</v>
          </cell>
        </row>
        <row r="954">
          <cell r="A954" t="str">
            <v>3 S 08 500 00</v>
          </cell>
          <cell r="B954" t="str">
            <v>Recomposição manual de aterro</v>
          </cell>
          <cell r="E954" t="str">
            <v>m3</v>
          </cell>
          <cell r="F954">
            <v>52</v>
          </cell>
        </row>
        <row r="955">
          <cell r="A955" t="str">
            <v>3 S 08 501 00</v>
          </cell>
          <cell r="B955" t="str">
            <v>Recomposição mecanizada de aterro</v>
          </cell>
          <cell r="E955" t="str">
            <v>m3</v>
          </cell>
          <cell r="F955">
            <v>15.04</v>
          </cell>
        </row>
        <row r="956">
          <cell r="A956" t="str">
            <v>3 S 08 510 00</v>
          </cell>
          <cell r="B956" t="str">
            <v>Remoção manual de barreira em solo</v>
          </cell>
          <cell r="E956" t="str">
            <v>m3</v>
          </cell>
          <cell r="F956">
            <v>13</v>
          </cell>
        </row>
        <row r="957">
          <cell r="A957" t="str">
            <v>3 S 08 510 01</v>
          </cell>
          <cell r="B957" t="str">
            <v>Remoção manual de barreira em rocha</v>
          </cell>
          <cell r="E957" t="str">
            <v>m3</v>
          </cell>
          <cell r="F957">
            <v>16.260000000000002</v>
          </cell>
        </row>
        <row r="958">
          <cell r="A958" t="str">
            <v>3 S 08 511 00</v>
          </cell>
          <cell r="B958" t="str">
            <v>Remoção mecanizada de barreira - solo</v>
          </cell>
          <cell r="E958" t="str">
            <v>m3</v>
          </cell>
          <cell r="F958">
            <v>3.23</v>
          </cell>
        </row>
        <row r="959">
          <cell r="A959" t="str">
            <v>3 S 08 512 00</v>
          </cell>
          <cell r="B959" t="str">
            <v>Remoção mecanizada de barreira - rocha</v>
          </cell>
          <cell r="E959" t="str">
            <v>m3</v>
          </cell>
          <cell r="F959">
            <v>4.95</v>
          </cell>
        </row>
        <row r="960">
          <cell r="A960" t="str">
            <v>3 S 08 513 00</v>
          </cell>
          <cell r="B960" t="str">
            <v>Remoção de matacões</v>
          </cell>
          <cell r="E960" t="str">
            <v>m3</v>
          </cell>
          <cell r="F960">
            <v>43.7</v>
          </cell>
        </row>
        <row r="961">
          <cell r="A961" t="str">
            <v>3 S 08 900 00</v>
          </cell>
          <cell r="B961" t="str">
            <v>Roçada manual</v>
          </cell>
          <cell r="E961" t="str">
            <v>ha</v>
          </cell>
          <cell r="F961">
            <v>581.79999999999995</v>
          </cell>
        </row>
        <row r="962">
          <cell r="A962" t="str">
            <v>3 S 08 900 01</v>
          </cell>
          <cell r="B962" t="str">
            <v>Roçada de capim colonião</v>
          </cell>
          <cell r="E962" t="str">
            <v>ha</v>
          </cell>
          <cell r="F962">
            <v>1396.33</v>
          </cell>
        </row>
        <row r="963">
          <cell r="A963" t="str">
            <v>3 S 08 901 00</v>
          </cell>
          <cell r="B963" t="str">
            <v>Roçada mecanizada</v>
          </cell>
          <cell r="E963" t="str">
            <v>ha</v>
          </cell>
          <cell r="F963">
            <v>189.77</v>
          </cell>
        </row>
        <row r="964">
          <cell r="A964" t="str">
            <v>3 S 08 901 01</v>
          </cell>
          <cell r="B964" t="str">
            <v>Corte e limpeza de áreas gramadas</v>
          </cell>
          <cell r="E964" t="str">
            <v>m2</v>
          </cell>
          <cell r="F964">
            <v>0.06</v>
          </cell>
        </row>
        <row r="965">
          <cell r="A965" t="str">
            <v>3 S 08 910 00</v>
          </cell>
          <cell r="B965" t="str">
            <v>Capina manual</v>
          </cell>
          <cell r="E965" t="str">
            <v>m2</v>
          </cell>
          <cell r="F965">
            <v>0.23</v>
          </cell>
        </row>
        <row r="966">
          <cell r="A966" t="str">
            <v>3 S 09 001 00</v>
          </cell>
          <cell r="B966" t="str">
            <v>Transporte local c/ basc. 5m3 em rodov. não pav.</v>
          </cell>
          <cell r="E966" t="str">
            <v>tkm</v>
          </cell>
          <cell r="F966">
            <v>0.54</v>
          </cell>
        </row>
        <row r="967">
          <cell r="A967" t="str">
            <v>3 S 09 001 06</v>
          </cell>
          <cell r="B967" t="str">
            <v>Transporte local c/ basc. 10m3 em rodov. não pav.</v>
          </cell>
          <cell r="E967" t="str">
            <v>tkm</v>
          </cell>
          <cell r="F967">
            <v>0.55000000000000004</v>
          </cell>
        </row>
        <row r="968">
          <cell r="A968" t="str">
            <v>3 S 09 001 41</v>
          </cell>
          <cell r="B968" t="str">
            <v>Transp. local c/ carroceria 4t em rodov. não pav.</v>
          </cell>
          <cell r="E968" t="str">
            <v>tkm</v>
          </cell>
          <cell r="F968">
            <v>0.78</v>
          </cell>
        </row>
        <row r="969">
          <cell r="A969" t="str">
            <v>3 S 09 001 90</v>
          </cell>
          <cell r="B969" t="str">
            <v>Transporte comercial c/ carroc. rodov. não pav.</v>
          </cell>
          <cell r="E969" t="str">
            <v>tkm</v>
          </cell>
          <cell r="F969">
            <v>0.36</v>
          </cell>
        </row>
        <row r="970">
          <cell r="A970" t="str">
            <v>3 S 09 002 00</v>
          </cell>
          <cell r="B970" t="str">
            <v>Transporte local basc. 5m3 em rodov. pav.</v>
          </cell>
          <cell r="E970" t="str">
            <v>tkm</v>
          </cell>
          <cell r="F970">
            <v>0.43</v>
          </cell>
        </row>
        <row r="971">
          <cell r="A971" t="str">
            <v>3 S 09 002 03</v>
          </cell>
          <cell r="B971" t="str">
            <v>Transporte local de material para remendos</v>
          </cell>
          <cell r="E971" t="str">
            <v>tkm</v>
          </cell>
          <cell r="F971">
            <v>0.64</v>
          </cell>
        </row>
        <row r="972">
          <cell r="A972" t="str">
            <v>3 S 09 002 06</v>
          </cell>
          <cell r="B972" t="str">
            <v>Transporte local c/ basc. 10m3 em rodov. pav.</v>
          </cell>
          <cell r="E972" t="str">
            <v>tkm</v>
          </cell>
          <cell r="F972">
            <v>0.41</v>
          </cell>
        </row>
        <row r="973">
          <cell r="A973" t="str">
            <v>3 S 09 002 41</v>
          </cell>
          <cell r="B973" t="str">
            <v>Transp. local c/ carroceria 4t em rodov. pav.</v>
          </cell>
          <cell r="E973" t="str">
            <v>tkm</v>
          </cell>
          <cell r="F973">
            <v>0.6</v>
          </cell>
        </row>
        <row r="974">
          <cell r="A974" t="str">
            <v>3 S 09 002 90</v>
          </cell>
          <cell r="B974" t="str">
            <v>Transporte comercial c/ carroceria rodov. pav.</v>
          </cell>
          <cell r="E974" t="str">
            <v>tkm</v>
          </cell>
          <cell r="F974">
            <v>0.24</v>
          </cell>
        </row>
        <row r="975">
          <cell r="A975" t="str">
            <v>3 S 09 102 00</v>
          </cell>
          <cell r="B975" t="str">
            <v>Transporte local material betuminoso</v>
          </cell>
          <cell r="E975" t="str">
            <v>tkm</v>
          </cell>
          <cell r="F975">
            <v>1.03</v>
          </cell>
        </row>
        <row r="976">
          <cell r="A976" t="str">
            <v>3 S 09 201 70</v>
          </cell>
          <cell r="B976" t="str">
            <v>Transp. local água c/ cam. tanque rodov. não pav.</v>
          </cell>
          <cell r="E976" t="str">
            <v>tkm</v>
          </cell>
          <cell r="F976">
            <v>1.07</v>
          </cell>
        </row>
        <row r="977">
          <cell r="A977" t="str">
            <v>3 S 09 202 70</v>
          </cell>
          <cell r="B977" t="str">
            <v>Transp. local água c/ cam. tanque em rodov. pav.</v>
          </cell>
          <cell r="E977" t="str">
            <v>tkm</v>
          </cell>
          <cell r="F977">
            <v>0.84</v>
          </cell>
        </row>
        <row r="978">
          <cell r="B978" t="str">
            <v>Sinalização</v>
          </cell>
        </row>
        <row r="979">
          <cell r="A979" t="str">
            <v>4 S 03 300 01</v>
          </cell>
          <cell r="B979" t="str">
            <v>Confecção e lanç. de concreto magro em betoneira</v>
          </cell>
          <cell r="E979" t="str">
            <v>m3</v>
          </cell>
          <cell r="F979">
            <v>182.92</v>
          </cell>
        </row>
        <row r="980">
          <cell r="A980" t="str">
            <v>4 S 03 323 01</v>
          </cell>
          <cell r="B980" t="str">
            <v>Conc.estr.fck=22 MPa contr.raz.uso ger.conf.e lanç</v>
          </cell>
          <cell r="E980" t="str">
            <v>m3</v>
          </cell>
          <cell r="F980">
            <v>291.39</v>
          </cell>
        </row>
        <row r="981">
          <cell r="A981" t="str">
            <v>4 S 03 353 00</v>
          </cell>
          <cell r="B981" t="str">
            <v>Fornecimento, preparo colocação aço CA-50</v>
          </cell>
          <cell r="E981" t="str">
            <v>kg</v>
          </cell>
          <cell r="F981">
            <v>4.8</v>
          </cell>
        </row>
        <row r="982">
          <cell r="A982" t="str">
            <v>4 S 03 370 00</v>
          </cell>
          <cell r="B982" t="str">
            <v>Forma comum de madeira</v>
          </cell>
          <cell r="E982" t="str">
            <v>m2</v>
          </cell>
          <cell r="F982">
            <v>30.84</v>
          </cell>
        </row>
        <row r="983">
          <cell r="A983" t="str">
            <v>4 S 06 000 01</v>
          </cell>
          <cell r="B983" t="str">
            <v>Defensa maleável simples (forn./ impl.)</v>
          </cell>
          <cell r="E983" t="str">
            <v>m</v>
          </cell>
          <cell r="F983">
            <v>183.82</v>
          </cell>
        </row>
        <row r="984">
          <cell r="A984" t="str">
            <v>4 S 06 000 02</v>
          </cell>
          <cell r="B984" t="str">
            <v>Ancoragem de defensa maleável simples (forn/ impl)</v>
          </cell>
          <cell r="E984" t="str">
            <v>m</v>
          </cell>
          <cell r="F984">
            <v>201.4</v>
          </cell>
        </row>
        <row r="985">
          <cell r="A985" t="str">
            <v>4 S 06 000 11</v>
          </cell>
          <cell r="B985" t="str">
            <v>Defensa maleável dupla (forn./ impl.)</v>
          </cell>
          <cell r="E985" t="str">
            <v>m</v>
          </cell>
          <cell r="F985">
            <v>228.84</v>
          </cell>
        </row>
        <row r="986">
          <cell r="A986" t="str">
            <v>4 S 06 000 12</v>
          </cell>
          <cell r="B986" t="str">
            <v>Ancoragem de defensa maleável dupla (forn./ impl.)</v>
          </cell>
          <cell r="E986" t="str">
            <v>m</v>
          </cell>
          <cell r="F986">
            <v>249.65</v>
          </cell>
        </row>
        <row r="987">
          <cell r="A987" t="str">
            <v>4 S 06 010 01</v>
          </cell>
          <cell r="B987" t="str">
            <v>Defensa semi-maleável simples (forn./ impl.)</v>
          </cell>
          <cell r="E987" t="str">
            <v>m</v>
          </cell>
          <cell r="F987">
            <v>127.24</v>
          </cell>
        </row>
        <row r="988">
          <cell r="A988" t="str">
            <v>4 S 06 010 02</v>
          </cell>
          <cell r="B988" t="str">
            <v>Ancoragem defensa semi-maleável simples (forn/imp)</v>
          </cell>
          <cell r="E988" t="str">
            <v>m</v>
          </cell>
          <cell r="F988">
            <v>139.97</v>
          </cell>
        </row>
        <row r="989">
          <cell r="A989" t="str">
            <v>4 S 06 010 11</v>
          </cell>
          <cell r="B989" t="str">
            <v>Defensa semi-maleável dupla (forn./ impl.)</v>
          </cell>
          <cell r="E989" t="str">
            <v>m</v>
          </cell>
          <cell r="F989">
            <v>217.45</v>
          </cell>
        </row>
        <row r="990">
          <cell r="A990" t="str">
            <v>4 S 06 010 12</v>
          </cell>
          <cell r="B990" t="str">
            <v>Ancoragem defensa semi-maleável dupla (forn/ impl)</v>
          </cell>
          <cell r="E990" t="str">
            <v>m</v>
          </cell>
          <cell r="F990">
            <v>237.78</v>
          </cell>
        </row>
        <row r="991">
          <cell r="A991" t="str">
            <v>4 S 06 030 11</v>
          </cell>
          <cell r="B991" t="str">
            <v>Barreira de segurança dupla DNER PRO 176/86</v>
          </cell>
          <cell r="E991" t="str">
            <v>m</v>
          </cell>
          <cell r="F991">
            <v>201.42</v>
          </cell>
        </row>
        <row r="992">
          <cell r="A992" t="str">
            <v>4 S 06 100 11</v>
          </cell>
          <cell r="B992" t="str">
            <v>Pintura de faixa - tinta durabilidade - 1 ano</v>
          </cell>
          <cell r="E992" t="str">
            <v>m2</v>
          </cell>
          <cell r="F992">
            <v>6.87</v>
          </cell>
        </row>
        <row r="993">
          <cell r="A993" t="str">
            <v>4 S 06 100 12</v>
          </cell>
          <cell r="B993" t="str">
            <v>Pint. setas e zebrado - tinta durabilidade - 1 ano</v>
          </cell>
          <cell r="E993" t="str">
            <v>m2</v>
          </cell>
          <cell r="F993">
            <v>10.66</v>
          </cell>
        </row>
        <row r="994">
          <cell r="A994" t="str">
            <v>4 S 06 100 21</v>
          </cell>
          <cell r="B994" t="str">
            <v>Pintura faixa - tinta durabilidade - 2 anos</v>
          </cell>
          <cell r="E994" t="str">
            <v>m2</v>
          </cell>
          <cell r="F994">
            <v>9.9499999999999993</v>
          </cell>
        </row>
        <row r="995">
          <cell r="A995" t="str">
            <v>4 S 06 100 22</v>
          </cell>
          <cell r="B995" t="str">
            <v>Pintura setas e zebrado - 2 anos</v>
          </cell>
          <cell r="E995" t="str">
            <v>m2</v>
          </cell>
          <cell r="F995">
            <v>13.56</v>
          </cell>
        </row>
        <row r="996">
          <cell r="A996" t="str">
            <v>4 S 06 110 01</v>
          </cell>
          <cell r="B996" t="str">
            <v>Pintura faixa c/termoplástico-3 anos (p/ aspersão)</v>
          </cell>
          <cell r="E996" t="str">
            <v>m2</v>
          </cell>
          <cell r="F996">
            <v>27.8</v>
          </cell>
        </row>
        <row r="997">
          <cell r="A997" t="str">
            <v>4 S 06 110 02</v>
          </cell>
          <cell r="B997" t="str">
            <v>Pintura setas e zebrado term.-3 anos (p/ aspersão)</v>
          </cell>
          <cell r="E997" t="str">
            <v>m2</v>
          </cell>
          <cell r="F997">
            <v>34.42</v>
          </cell>
        </row>
        <row r="998">
          <cell r="A998" t="str">
            <v>4 S 06 110 03</v>
          </cell>
          <cell r="B998" t="str">
            <v>Pintura setas e zebrado term.-5 anos (p/ extrusão)</v>
          </cell>
          <cell r="E998" t="str">
            <v>m2</v>
          </cell>
          <cell r="F998">
            <v>39.03</v>
          </cell>
        </row>
        <row r="999">
          <cell r="A999" t="str">
            <v>4 S 06 120 01</v>
          </cell>
          <cell r="B999" t="str">
            <v>Forn. e colocação de tacha reflet. monodirecional</v>
          </cell>
          <cell r="E999" t="str">
            <v>und</v>
          </cell>
          <cell r="F999">
            <v>8.3000000000000007</v>
          </cell>
        </row>
        <row r="1000">
          <cell r="A1000" t="str">
            <v>4 S 06 120 11</v>
          </cell>
          <cell r="B1000" t="str">
            <v>Forn. e colocação de tachão reflet. monodirecional</v>
          </cell>
          <cell r="E1000" t="str">
            <v>und</v>
          </cell>
          <cell r="F1000">
            <v>23.2</v>
          </cell>
        </row>
        <row r="1001">
          <cell r="A1001" t="str">
            <v>4 S 06 121 01</v>
          </cell>
          <cell r="B1001" t="str">
            <v>Forn. e colocação de tacha reflet. bidirecional</v>
          </cell>
          <cell r="E1001" t="str">
            <v>und</v>
          </cell>
          <cell r="F1001">
            <v>8.9600000000000009</v>
          </cell>
        </row>
        <row r="1002">
          <cell r="A1002" t="str">
            <v>4 S 06 121 11</v>
          </cell>
          <cell r="B1002" t="str">
            <v>Forn. e colocação de tachão reflet. bidirecional</v>
          </cell>
          <cell r="E1002" t="str">
            <v>und</v>
          </cell>
          <cell r="F1002">
            <v>24.53</v>
          </cell>
        </row>
        <row r="1003">
          <cell r="A1003" t="str">
            <v>4 S 06 200 01</v>
          </cell>
          <cell r="B1003" t="str">
            <v>Forn. e implantação placa sinaliz. semi-refletiva</v>
          </cell>
          <cell r="E1003" t="str">
            <v>m2</v>
          </cell>
          <cell r="F1003">
            <v>186.91</v>
          </cell>
        </row>
        <row r="1004">
          <cell r="A1004" t="str">
            <v>4 S 06 200 02</v>
          </cell>
          <cell r="B1004" t="str">
            <v>Forn. e implantação placa sinaliz. tot.refletiva</v>
          </cell>
          <cell r="E1004" t="str">
            <v>m2</v>
          </cell>
          <cell r="F1004">
            <v>246.95</v>
          </cell>
        </row>
        <row r="1005">
          <cell r="A1005" t="str">
            <v>4 S 06 200 91</v>
          </cell>
          <cell r="B1005" t="str">
            <v>Remoção de placa de sinalização</v>
          </cell>
          <cell r="E1005" t="str">
            <v>m2</v>
          </cell>
          <cell r="F1005">
            <v>11.76</v>
          </cell>
        </row>
        <row r="1006">
          <cell r="A1006" t="str">
            <v>4 S 06 200 92</v>
          </cell>
          <cell r="B1006" t="str">
            <v>Recuperação de chapa p/placa de sinalização</v>
          </cell>
          <cell r="E1006" t="str">
            <v>m2</v>
          </cell>
          <cell r="F1006">
            <v>18.73</v>
          </cell>
        </row>
        <row r="1007">
          <cell r="A1007" t="str">
            <v>4 S 06 202 01</v>
          </cell>
          <cell r="B1007" t="str">
            <v>Confecção de placa sinalização semi-refletiva</v>
          </cell>
          <cell r="E1007" t="str">
            <v>m2</v>
          </cell>
          <cell r="F1007">
            <v>147.65</v>
          </cell>
        </row>
        <row r="1008">
          <cell r="A1008" t="str">
            <v>4 S 06 202 11</v>
          </cell>
          <cell r="B1008" t="str">
            <v>Confecção placa sinalização tot.refletiva</v>
          </cell>
          <cell r="E1008" t="str">
            <v>m2</v>
          </cell>
          <cell r="F1008">
            <v>207.69</v>
          </cell>
        </row>
        <row r="1009">
          <cell r="A1009" t="str">
            <v>4 S 06 202 21</v>
          </cell>
          <cell r="B1009" t="str">
            <v>Conf.placa sinal.semi-refletiva chapa recuperada</v>
          </cell>
          <cell r="E1009" t="str">
            <v>m2</v>
          </cell>
          <cell r="F1009">
            <v>67.849999999999994</v>
          </cell>
        </row>
        <row r="1010">
          <cell r="A1010" t="str">
            <v>4 S 06 202 31</v>
          </cell>
          <cell r="B1010" t="str">
            <v>Conf.placa sinal.tot.refletiva - chapa recuperada</v>
          </cell>
          <cell r="E1010" t="str">
            <v>m2</v>
          </cell>
          <cell r="F1010">
            <v>125.99</v>
          </cell>
        </row>
        <row r="1011">
          <cell r="A1011" t="str">
            <v>4 S 06 203 01</v>
          </cell>
          <cell r="B1011" t="str">
            <v>Confecção suporte e travessa p/placa sinaliz.</v>
          </cell>
          <cell r="E1011" t="str">
            <v>und</v>
          </cell>
          <cell r="F1011">
            <v>24.73</v>
          </cell>
        </row>
        <row r="1012">
          <cell r="A1012" t="str">
            <v>4 S 06 230 01</v>
          </cell>
          <cell r="B1012" t="str">
            <v>Forn. e implantação de balizador de concreto</v>
          </cell>
          <cell r="E1012" t="str">
            <v>und</v>
          </cell>
          <cell r="F1012">
            <v>17.399999999999999</v>
          </cell>
        </row>
        <row r="1013">
          <cell r="A1013" t="str">
            <v>4 S 09 002 00</v>
          </cell>
          <cell r="B1013" t="str">
            <v>Transporte local c/ basc. 5 m3 rodov. pav.</v>
          </cell>
          <cell r="E1013" t="str">
            <v>tkm</v>
          </cell>
          <cell r="F1013">
            <v>0.43</v>
          </cell>
        </row>
        <row r="1014">
          <cell r="A1014" t="str">
            <v>4 S 09 002 41</v>
          </cell>
          <cell r="B1014" t="str">
            <v>Transporte local c/ carroceria 4t rodov. pav.</v>
          </cell>
          <cell r="E1014" t="str">
            <v>tkm</v>
          </cell>
          <cell r="F1014">
            <v>0.6</v>
          </cell>
        </row>
        <row r="1015">
          <cell r="A1015" t="str">
            <v>4 S 09 202 70</v>
          </cell>
          <cell r="B1015" t="str">
            <v>Transp. local de água c/ cam. tanque rodov. pav.</v>
          </cell>
          <cell r="E1015" t="str">
            <v>tkm</v>
          </cell>
          <cell r="F1015">
            <v>0.84</v>
          </cell>
        </row>
        <row r="1016">
          <cell r="B1016" t="str">
            <v>Restauração</v>
          </cell>
        </row>
        <row r="1017">
          <cell r="A1017" t="str">
            <v>5 S 01 000 00</v>
          </cell>
          <cell r="B1017" t="str">
            <v>Desm. dest. e limp. áreas c/ arv. diam. até 0,15m</v>
          </cell>
          <cell r="E1017" t="str">
            <v>m2</v>
          </cell>
          <cell r="F1017">
            <v>0.24</v>
          </cell>
        </row>
        <row r="1018">
          <cell r="A1018" t="str">
            <v>5 S 01 010 00</v>
          </cell>
          <cell r="B1018" t="str">
            <v>Destocamento de árvores c/ diâm. 0,15 a 030m</v>
          </cell>
          <cell r="E1018" t="str">
            <v>und</v>
          </cell>
          <cell r="F1018">
            <v>21.1</v>
          </cell>
        </row>
        <row r="1019">
          <cell r="A1019" t="str">
            <v>5 S 01 011 00</v>
          </cell>
          <cell r="B1019" t="str">
            <v>Destocamento de árvores c/ diâm. &gt; 0,30m</v>
          </cell>
          <cell r="E1019" t="str">
            <v>und</v>
          </cell>
          <cell r="F1019">
            <v>52.76</v>
          </cell>
        </row>
        <row r="1020">
          <cell r="A1020" t="str">
            <v>5 S 01 100 01</v>
          </cell>
          <cell r="B1020" t="str">
            <v>Esc. carga transp. mat 1a cat DMT 50m</v>
          </cell>
          <cell r="E1020" t="str">
            <v>m3</v>
          </cell>
          <cell r="F1020">
            <v>1.24</v>
          </cell>
        </row>
        <row r="1021">
          <cell r="A1021" t="str">
            <v>5 S 01 100 09</v>
          </cell>
          <cell r="B1021" t="str">
            <v>Esc. carga tr. mat 1a c. DMT 50 a 200m c/carreg</v>
          </cell>
          <cell r="E1021" t="str">
            <v>m3</v>
          </cell>
          <cell r="F1021">
            <v>4</v>
          </cell>
        </row>
        <row r="1022">
          <cell r="A1022" t="str">
            <v>5 S 01 100 10</v>
          </cell>
          <cell r="B1022" t="str">
            <v>Esc. carga tr. mat 1a c. DMT 200 a 400m c/carreg</v>
          </cell>
          <cell r="E1022" t="str">
            <v>m3</v>
          </cell>
          <cell r="F1022">
            <v>4.33</v>
          </cell>
        </row>
        <row r="1023">
          <cell r="A1023" t="str">
            <v>5 S 01 100 11</v>
          </cell>
          <cell r="B1023" t="str">
            <v>Esc. carga tr. mat 1a c. DMT 400 a 600m c/carreg</v>
          </cell>
          <cell r="E1023" t="str">
            <v>m3</v>
          </cell>
          <cell r="F1023">
            <v>4.59</v>
          </cell>
        </row>
        <row r="1024">
          <cell r="A1024" t="str">
            <v>5 S 01 100 12</v>
          </cell>
          <cell r="B1024" t="str">
            <v>Esc. carga tr. mat 1a c. DMT 600 a 800m c/carreg</v>
          </cell>
          <cell r="E1024" t="str">
            <v>m3</v>
          </cell>
          <cell r="F1024">
            <v>4.92</v>
          </cell>
        </row>
        <row r="1025">
          <cell r="A1025" t="str">
            <v>5 S 01 100 13</v>
          </cell>
          <cell r="B1025" t="str">
            <v>Esc. carga tr. mat 1a c. DMT 800 a 1000m c/carreg</v>
          </cell>
          <cell r="E1025" t="str">
            <v>m3</v>
          </cell>
          <cell r="F1025">
            <v>5.18</v>
          </cell>
        </row>
        <row r="1026">
          <cell r="A1026" t="str">
            <v>5 S 01 100 14</v>
          </cell>
          <cell r="B1026" t="str">
            <v>Esc. carga tr. mat 1a c. DMT 1000 a 1200m c/carreg</v>
          </cell>
          <cell r="E1026" t="str">
            <v>m3</v>
          </cell>
          <cell r="F1026">
            <v>5.49</v>
          </cell>
        </row>
        <row r="1027">
          <cell r="A1027" t="str">
            <v>5 S 01 100 15</v>
          </cell>
          <cell r="B1027" t="str">
            <v>Esc. carga tr. mat 1a c. DMT 1200 a 1400m c/carreg</v>
          </cell>
          <cell r="E1027" t="str">
            <v>m3</v>
          </cell>
          <cell r="F1027">
            <v>5.69</v>
          </cell>
        </row>
        <row r="1028">
          <cell r="A1028" t="str">
            <v>5 S 01 100 16</v>
          </cell>
          <cell r="B1028" t="str">
            <v>Esc. carga tr. mat 1a c. DMT 1400 a 1600m c/carreg</v>
          </cell>
          <cell r="E1028" t="str">
            <v>m3</v>
          </cell>
          <cell r="F1028">
            <v>5.84</v>
          </cell>
        </row>
        <row r="1029">
          <cell r="A1029" t="str">
            <v>5 S 01 100 17</v>
          </cell>
          <cell r="B1029" t="str">
            <v>Esc. carga tr. mat 1a c. DMT 1600 a 1800m c/carreg</v>
          </cell>
          <cell r="E1029" t="str">
            <v>m3</v>
          </cell>
          <cell r="F1029">
            <v>6.09</v>
          </cell>
        </row>
        <row r="1030">
          <cell r="A1030" t="str">
            <v>5 S 01 100 18</v>
          </cell>
          <cell r="B1030" t="str">
            <v>Esc. carga tr. mat 1a c. DMT 1800 a 2000m c/carreg</v>
          </cell>
          <cell r="E1030" t="str">
            <v>m3</v>
          </cell>
          <cell r="F1030">
            <v>6.33</v>
          </cell>
        </row>
        <row r="1031">
          <cell r="A1031" t="str">
            <v>5 S 01 100 19</v>
          </cell>
          <cell r="B1031" t="str">
            <v>Esc. carga tr. mat 1a c. DMT 2000 a 3000m c/carreg</v>
          </cell>
          <cell r="E1031" t="str">
            <v>m3</v>
          </cell>
          <cell r="F1031">
            <v>7.19</v>
          </cell>
        </row>
        <row r="1032">
          <cell r="A1032" t="str">
            <v>5 S 01 100 20</v>
          </cell>
          <cell r="B1032" t="str">
            <v>Esc. carga tr. mat 1a c. DMT 3000 a 5000m c/carreg</v>
          </cell>
          <cell r="E1032" t="str">
            <v>m3</v>
          </cell>
          <cell r="F1032">
            <v>9.48</v>
          </cell>
        </row>
        <row r="1033">
          <cell r="A1033" t="str">
            <v>5 S 01 100 22</v>
          </cell>
          <cell r="B1033" t="str">
            <v>Esc. carga transp. mat 1a cat DMT 50 a 200m c/e</v>
          </cell>
          <cell r="E1033" t="str">
            <v>m3</v>
          </cell>
          <cell r="F1033">
            <v>3.89</v>
          </cell>
        </row>
        <row r="1034">
          <cell r="A1034" t="str">
            <v>5 S 01 100 23</v>
          </cell>
          <cell r="B1034" t="str">
            <v>Esc. carga transp. mat 1a cat DMT 200 a 400m c/e</v>
          </cell>
          <cell r="E1034" t="str">
            <v>m3</v>
          </cell>
          <cell r="F1034">
            <v>4.28</v>
          </cell>
        </row>
        <row r="1035">
          <cell r="A1035" t="str">
            <v>5 S 01 100 24</v>
          </cell>
          <cell r="B1035" t="str">
            <v>Esc. carga transp. mat 1a cat DMT 400 a 600m c/e</v>
          </cell>
          <cell r="E1035" t="str">
            <v>m3</v>
          </cell>
          <cell r="F1035">
            <v>4.5199999999999996</v>
          </cell>
        </row>
        <row r="1036">
          <cell r="A1036" t="str">
            <v>5 S 01 100 25</v>
          </cell>
          <cell r="B1036" t="str">
            <v>Esc. carga transp. mat 1a cat DMT 600 a 800m c/e</v>
          </cell>
          <cell r="E1036" t="str">
            <v>m3</v>
          </cell>
          <cell r="F1036">
            <v>4.82</v>
          </cell>
        </row>
        <row r="1037">
          <cell r="A1037" t="str">
            <v>5 S 01 100 26</v>
          </cell>
          <cell r="B1037" t="str">
            <v>Esc. carga transp. mat 1a cat DMT 800 a 1000m c/e</v>
          </cell>
          <cell r="E1037" t="str">
            <v>m3</v>
          </cell>
          <cell r="F1037">
            <v>5.13</v>
          </cell>
        </row>
        <row r="1038">
          <cell r="A1038" t="str">
            <v>5 S 01 100 27</v>
          </cell>
          <cell r="B1038" t="str">
            <v>Esc. carga transp. mat 1a cat DMT 1000 a 1200m c/e</v>
          </cell>
          <cell r="E1038" t="str">
            <v>m3</v>
          </cell>
          <cell r="F1038">
            <v>5.39</v>
          </cell>
        </row>
        <row r="1039">
          <cell r="A1039" t="str">
            <v>5 S 01 100 28</v>
          </cell>
          <cell r="B1039" t="str">
            <v>Esc. carga transp. mat 1a cat DMT 1200 a 1400m c/e</v>
          </cell>
          <cell r="E1039" t="str">
            <v>m3</v>
          </cell>
          <cell r="F1039">
            <v>5.6</v>
          </cell>
        </row>
        <row r="1040">
          <cell r="A1040" t="str">
            <v>5 S 01 100 29</v>
          </cell>
          <cell r="B1040" t="str">
            <v>Esc. carga transp. mat 1a cat DMT 1400 a 1600m c/e</v>
          </cell>
          <cell r="E1040" t="str">
            <v>m3</v>
          </cell>
          <cell r="F1040">
            <v>5.87</v>
          </cell>
        </row>
        <row r="1041">
          <cell r="A1041" t="str">
            <v>5 S 01 100 30</v>
          </cell>
          <cell r="B1041" t="str">
            <v>Esc. carga transp .mat 1a cat DMT 1600 a 1800m c/e</v>
          </cell>
          <cell r="E1041" t="str">
            <v>m3</v>
          </cell>
          <cell r="F1041">
            <v>6.04</v>
          </cell>
        </row>
        <row r="1042">
          <cell r="A1042" t="str">
            <v>5 S 01 100 31</v>
          </cell>
          <cell r="B1042" t="str">
            <v>Esc. carga transp. mat 1a cat DMT 1800 a 2000m c/e</v>
          </cell>
          <cell r="E1042" t="str">
            <v>m3</v>
          </cell>
          <cell r="F1042">
            <v>6.25</v>
          </cell>
        </row>
        <row r="1043">
          <cell r="A1043" t="str">
            <v>5 S 01 100 32</v>
          </cell>
          <cell r="B1043" t="str">
            <v>Esc. carga transp. mat 1a cat DMT 2000 a 3000m c/e</v>
          </cell>
          <cell r="E1043" t="str">
            <v>m3</v>
          </cell>
          <cell r="F1043">
            <v>7.1</v>
          </cell>
        </row>
        <row r="1044">
          <cell r="A1044" t="str">
            <v>5 S 01 100 33</v>
          </cell>
          <cell r="B1044" t="str">
            <v>Esc. carga transp. mat 1a cat DMT 3000 a 5000m c/e</v>
          </cell>
          <cell r="E1044" t="str">
            <v>m3</v>
          </cell>
          <cell r="F1044">
            <v>9.44</v>
          </cell>
        </row>
        <row r="1045">
          <cell r="A1045" t="str">
            <v>5 S 01 101 01</v>
          </cell>
          <cell r="B1045" t="str">
            <v>Esc. carga transp. mat 2a cat DMT 50m</v>
          </cell>
          <cell r="E1045" t="str">
            <v>m3</v>
          </cell>
          <cell r="F1045">
            <v>2.16</v>
          </cell>
        </row>
        <row r="1046">
          <cell r="A1046" t="str">
            <v>5 S 01 101 09</v>
          </cell>
          <cell r="B1046" t="str">
            <v>Esc. carga tr. mat 2a c. DMT 50 a 200m c/carreg</v>
          </cell>
          <cell r="E1046" t="str">
            <v>m3</v>
          </cell>
          <cell r="F1046">
            <v>6.39</v>
          </cell>
        </row>
        <row r="1047">
          <cell r="A1047" t="str">
            <v>5 S 01 101 10</v>
          </cell>
          <cell r="B1047" t="str">
            <v>Esc. carga tr. mat 2a c. DMT 200 a 400m c/carreg</v>
          </cell>
          <cell r="E1047" t="str">
            <v>m3</v>
          </cell>
          <cell r="F1047">
            <v>6.89</v>
          </cell>
        </row>
        <row r="1048">
          <cell r="A1048" t="str">
            <v>5 S 01 101 11</v>
          </cell>
          <cell r="B1048" t="str">
            <v>Esc. carga tr. mat 2a c. DMT 400 a 600m c/carreg</v>
          </cell>
          <cell r="E1048" t="str">
            <v>m3</v>
          </cell>
          <cell r="F1048">
            <v>7.17</v>
          </cell>
        </row>
        <row r="1049">
          <cell r="A1049" t="str">
            <v>5 S 01 101 12</v>
          </cell>
          <cell r="B1049" t="str">
            <v>Esc. carga tr. mat 2a c. DMT 600 a 800m c/carreg</v>
          </cell>
          <cell r="E1049" t="str">
            <v>m3</v>
          </cell>
          <cell r="F1049">
            <v>7.62</v>
          </cell>
        </row>
        <row r="1050">
          <cell r="A1050" t="str">
            <v>5 S 01 101 13</v>
          </cell>
          <cell r="B1050" t="str">
            <v>Esc. carga tr. mat 2a c. DMT 800 a 1000m c/carreg</v>
          </cell>
          <cell r="E1050" t="str">
            <v>m3</v>
          </cell>
          <cell r="F1050">
            <v>7.93</v>
          </cell>
        </row>
        <row r="1051">
          <cell r="A1051" t="str">
            <v>5 S 01 101 14</v>
          </cell>
          <cell r="B1051" t="str">
            <v>Esc. carga tr. mat 2a c. DMT 1000 a 1200m c/carreg</v>
          </cell>
          <cell r="E1051" t="str">
            <v>m3</v>
          </cell>
          <cell r="F1051">
            <v>8.1300000000000008</v>
          </cell>
        </row>
        <row r="1052">
          <cell r="A1052" t="str">
            <v>5 S 01 101 15</v>
          </cell>
          <cell r="B1052" t="str">
            <v>Esc. carga tr. mat 2a c. DMT 1200 a 1400m c/carreg</v>
          </cell>
          <cell r="E1052" t="str">
            <v>m3</v>
          </cell>
          <cell r="F1052">
            <v>8.4499999999999993</v>
          </cell>
        </row>
        <row r="1053">
          <cell r="A1053" t="str">
            <v>5 S 01 101 16</v>
          </cell>
          <cell r="B1053" t="str">
            <v>Esc. carga tr. mat 2a c. DMT 1400 a 1600m c/carreg</v>
          </cell>
          <cell r="E1053" t="str">
            <v>m3</v>
          </cell>
          <cell r="F1053">
            <v>8.7100000000000009</v>
          </cell>
        </row>
        <row r="1054">
          <cell r="A1054" t="str">
            <v>5 S 01 101 17</v>
          </cell>
          <cell r="B1054" t="str">
            <v>Esc. carga tr. mat 2a c. DMT 1600 a 1800m c/carreg</v>
          </cell>
          <cell r="E1054" t="str">
            <v>m3</v>
          </cell>
          <cell r="F1054">
            <v>8.86</v>
          </cell>
        </row>
        <row r="1055">
          <cell r="A1055" t="str">
            <v>5 S 01 101 18</v>
          </cell>
          <cell r="B1055" t="str">
            <v>Esc. carga tr. mat 2a c. DMT 1800 a 2000m c/carreg</v>
          </cell>
          <cell r="E1055" t="str">
            <v>m3</v>
          </cell>
          <cell r="F1055">
            <v>9.25</v>
          </cell>
        </row>
        <row r="1056">
          <cell r="A1056" t="str">
            <v>5 S 01 101 19</v>
          </cell>
          <cell r="B1056" t="str">
            <v>Esc. carga tr. mat 2a c. DMT 2000 a 3000m c/carreg</v>
          </cell>
          <cell r="E1056" t="str">
            <v>m3</v>
          </cell>
          <cell r="F1056">
            <v>10.220000000000001</v>
          </cell>
        </row>
        <row r="1057">
          <cell r="A1057" t="str">
            <v>5 S 01 101 20</v>
          </cell>
          <cell r="B1057" t="str">
            <v>Esc. carga tr. mat 2a c. DMT 3000 a 5000m c/carreg</v>
          </cell>
          <cell r="E1057" t="str">
            <v>m3</v>
          </cell>
          <cell r="F1057">
            <v>12.81</v>
          </cell>
        </row>
        <row r="1058">
          <cell r="A1058" t="str">
            <v>5 S 01 101 22</v>
          </cell>
          <cell r="B1058" t="str">
            <v>Esc. carga transp. mat 2a cat DMT 50 a 200m c/e</v>
          </cell>
          <cell r="E1058" t="str">
            <v>m3</v>
          </cell>
          <cell r="F1058">
            <v>5.46</v>
          </cell>
        </row>
        <row r="1059">
          <cell r="A1059" t="str">
            <v>5 S 01 101 23</v>
          </cell>
          <cell r="B1059" t="str">
            <v>Esc. carga transp. mat 2a cat DMT 200 a 400m c/e</v>
          </cell>
          <cell r="E1059" t="str">
            <v>m3</v>
          </cell>
          <cell r="F1059">
            <v>5.83</v>
          </cell>
        </row>
        <row r="1060">
          <cell r="A1060" t="str">
            <v>5 S 01 101 24</v>
          </cell>
          <cell r="B1060" t="str">
            <v>Esc. carga transp. mat 2a cat DMT 400 a 600m c/e</v>
          </cell>
          <cell r="E1060" t="str">
            <v>m3</v>
          </cell>
          <cell r="F1060">
            <v>6.26</v>
          </cell>
        </row>
        <row r="1061">
          <cell r="A1061" t="str">
            <v>5 S 01 101 25</v>
          </cell>
          <cell r="B1061" t="str">
            <v>Esc. carga transp. mat 2a cat DMT 600 a 800m c/e</v>
          </cell>
          <cell r="E1061" t="str">
            <v>m3</v>
          </cell>
          <cell r="F1061">
            <v>6.63</v>
          </cell>
        </row>
        <row r="1062">
          <cell r="A1062" t="str">
            <v>5 S 01 101 26</v>
          </cell>
          <cell r="B1062" t="str">
            <v>Esc. carga transp. mat 2a cat DMT 800 a 1000m c/e</v>
          </cell>
          <cell r="E1062" t="str">
            <v>m3</v>
          </cell>
          <cell r="F1062">
            <v>6.91</v>
          </cell>
        </row>
        <row r="1063">
          <cell r="A1063" t="str">
            <v>5 S 01 101 27</v>
          </cell>
          <cell r="B1063" t="str">
            <v>Esc. carga transp. mat 2a cat DMT 1000 a 1200m c/e</v>
          </cell>
          <cell r="E1063" t="str">
            <v>m3</v>
          </cell>
          <cell r="F1063">
            <v>7.24</v>
          </cell>
        </row>
        <row r="1064">
          <cell r="A1064" t="str">
            <v>5 S 01 101 28</v>
          </cell>
          <cell r="B1064" t="str">
            <v>Esc. carga transp. mat 2a cat DMT 1200 a 1400m c/e</v>
          </cell>
          <cell r="E1064" t="str">
            <v>m3</v>
          </cell>
          <cell r="F1064">
            <v>7.64</v>
          </cell>
        </row>
        <row r="1065">
          <cell r="A1065" t="str">
            <v>5 S 01 101 29</v>
          </cell>
          <cell r="B1065" t="str">
            <v>Esc. carga transp. mat 2a cat DMT 1400 a 1600m c/e</v>
          </cell>
          <cell r="E1065" t="str">
            <v>m3</v>
          </cell>
          <cell r="F1065">
            <v>7.85</v>
          </cell>
        </row>
        <row r="1066">
          <cell r="A1066" t="str">
            <v>5 S 01 101 30</v>
          </cell>
          <cell r="B1066" t="str">
            <v>Esc. carga transp. mat 2a cat DMT 1600 a 1800m c/e</v>
          </cell>
          <cell r="E1066" t="str">
            <v>m3</v>
          </cell>
          <cell r="F1066">
            <v>8.01</v>
          </cell>
        </row>
        <row r="1067">
          <cell r="A1067" t="str">
            <v>5 S 01 101 31</v>
          </cell>
          <cell r="B1067" t="str">
            <v>Esc. carga transp. mat 2a cat DMT 1800 a 2000m c/e</v>
          </cell>
          <cell r="E1067" t="str">
            <v>m3</v>
          </cell>
          <cell r="F1067">
            <v>8.36</v>
          </cell>
        </row>
        <row r="1068">
          <cell r="A1068" t="str">
            <v>5 S 01 101 32</v>
          </cell>
          <cell r="B1068" t="str">
            <v>Esc. carga transp. mat 2a cat DMT 2000 a 3000m c/e</v>
          </cell>
          <cell r="E1068" t="str">
            <v>m3</v>
          </cell>
          <cell r="F1068">
            <v>9.41</v>
          </cell>
        </row>
        <row r="1069">
          <cell r="A1069" t="str">
            <v>5 S 01 101 33</v>
          </cell>
          <cell r="B1069" t="str">
            <v>Esc. carga transp. mat 2a cat DMT 3000 a 5000m c/e</v>
          </cell>
          <cell r="E1069" t="str">
            <v>m3</v>
          </cell>
          <cell r="F1069">
            <v>12</v>
          </cell>
        </row>
        <row r="1070">
          <cell r="A1070" t="str">
            <v>5 S 01 102 01</v>
          </cell>
          <cell r="B1070" t="str">
            <v>Esc. carga transp. mat 3a cat DMT até 50m</v>
          </cell>
          <cell r="E1070" t="str">
            <v>m3</v>
          </cell>
          <cell r="F1070">
            <v>19.3</v>
          </cell>
        </row>
        <row r="1071">
          <cell r="A1071" t="str">
            <v>5 S 01 102 02</v>
          </cell>
          <cell r="B1071" t="str">
            <v>Esc. carga transp. mat 3a cat DMT 50 a 200m</v>
          </cell>
          <cell r="E1071" t="str">
            <v>m3</v>
          </cell>
          <cell r="F1071">
            <v>21.71</v>
          </cell>
        </row>
        <row r="1072">
          <cell r="A1072" t="str">
            <v>5 S 01 102 03</v>
          </cell>
          <cell r="B1072" t="str">
            <v>Esc. carga transp. mat 3a cat DMT 200 a 400m</v>
          </cell>
          <cell r="E1072" t="str">
            <v>m3</v>
          </cell>
          <cell r="F1072">
            <v>22.35</v>
          </cell>
        </row>
        <row r="1073">
          <cell r="A1073" t="str">
            <v>5 S 01 102 04</v>
          </cell>
          <cell r="B1073" t="str">
            <v>Esc. carga transp. mat 3a cat DMT 400 a 600m</v>
          </cell>
          <cell r="E1073" t="str">
            <v>m3</v>
          </cell>
          <cell r="F1073">
            <v>23.12</v>
          </cell>
        </row>
        <row r="1074">
          <cell r="A1074" t="str">
            <v>5 S 01 102 05</v>
          </cell>
          <cell r="B1074" t="str">
            <v>Esc. carga transp. mat 3a cat DMT 600 a 800m</v>
          </cell>
          <cell r="E1074" t="str">
            <v>m3</v>
          </cell>
          <cell r="F1074">
            <v>23.81</v>
          </cell>
        </row>
        <row r="1075">
          <cell r="A1075" t="str">
            <v>5 S 01 102 06</v>
          </cell>
          <cell r="B1075" t="str">
            <v>Esc. carga transp. mat 3a cat DMT 800 a 1000m</v>
          </cell>
          <cell r="E1075" t="str">
            <v>m3</v>
          </cell>
          <cell r="F1075">
            <v>24.25</v>
          </cell>
        </row>
        <row r="1076">
          <cell r="A1076" t="str">
            <v>5 S 01 102 07</v>
          </cell>
          <cell r="B1076" t="str">
            <v>Esc. carga transp. mat 3a cat DMT 1000 a 1200m</v>
          </cell>
          <cell r="E1076" t="str">
            <v>m3</v>
          </cell>
          <cell r="F1076">
            <v>24.68</v>
          </cell>
        </row>
        <row r="1077">
          <cell r="A1077" t="str">
            <v>5 S 01 510 00</v>
          </cell>
          <cell r="B1077" t="str">
            <v>Compactação de aterros a 95% proctor normal</v>
          </cell>
          <cell r="E1077" t="str">
            <v>m3</v>
          </cell>
          <cell r="F1077">
            <v>1.7</v>
          </cell>
        </row>
        <row r="1078">
          <cell r="A1078" t="str">
            <v>5 S 01 511 00</v>
          </cell>
          <cell r="B1078" t="str">
            <v>Compactação de aterros a 100% proctor normal</v>
          </cell>
          <cell r="E1078" t="str">
            <v>m3</v>
          </cell>
          <cell r="F1078">
            <v>2.02</v>
          </cell>
        </row>
        <row r="1079">
          <cell r="A1079" t="str">
            <v>5 S 01 513 01</v>
          </cell>
          <cell r="B1079" t="str">
            <v>Compactação de material de "bota-fora"</v>
          </cell>
          <cell r="E1079" t="str">
            <v>m3</v>
          </cell>
          <cell r="F1079">
            <v>1.3</v>
          </cell>
        </row>
        <row r="1080">
          <cell r="A1080" t="str">
            <v>5 S 02 100 00</v>
          </cell>
          <cell r="B1080" t="str">
            <v>Reforço do subleito</v>
          </cell>
          <cell r="E1080" t="str">
            <v>m3</v>
          </cell>
          <cell r="F1080">
            <v>8.57</v>
          </cell>
        </row>
        <row r="1081">
          <cell r="A1081" t="str">
            <v>5 S 02 110 00</v>
          </cell>
          <cell r="B1081" t="str">
            <v>Regularização do subleito</v>
          </cell>
          <cell r="E1081" t="str">
            <v>m2</v>
          </cell>
          <cell r="F1081">
            <v>0.53</v>
          </cell>
        </row>
        <row r="1082">
          <cell r="A1082" t="str">
            <v>5 S 02 110 01</v>
          </cell>
          <cell r="B1082" t="str">
            <v>Regul. subleito c/ fresa. corte contr. aut. greide</v>
          </cell>
          <cell r="E1082" t="str">
            <v>m2</v>
          </cell>
          <cell r="F1082">
            <v>0.83</v>
          </cell>
        </row>
        <row r="1083">
          <cell r="A1083" t="str">
            <v>5 S 02 200 00</v>
          </cell>
          <cell r="B1083" t="str">
            <v>Sub-base solo estabilizado granul. s/ mistura</v>
          </cell>
          <cell r="E1083" t="str">
            <v>m3</v>
          </cell>
          <cell r="F1083">
            <v>8.57</v>
          </cell>
        </row>
        <row r="1084">
          <cell r="A1084" t="str">
            <v>5 S 02 200 01</v>
          </cell>
          <cell r="B1084" t="str">
            <v>Base solo estabilizado granul. s/ mistura</v>
          </cell>
          <cell r="E1084" t="str">
            <v>m3</v>
          </cell>
          <cell r="F1084">
            <v>8.57</v>
          </cell>
        </row>
        <row r="1085">
          <cell r="A1085" t="str">
            <v>5 S 02 201 00</v>
          </cell>
          <cell r="B1085" t="str">
            <v>Recomposição camada de base s/ adição de material</v>
          </cell>
          <cell r="E1085" t="str">
            <v>m2</v>
          </cell>
          <cell r="F1085">
            <v>0.53</v>
          </cell>
        </row>
        <row r="1086">
          <cell r="A1086" t="str">
            <v>5 S 02 210 00</v>
          </cell>
          <cell r="B1086" t="str">
            <v>Sub-base estabiliz. granul. c/ mist. solo na pista</v>
          </cell>
          <cell r="E1086" t="str">
            <v>m3</v>
          </cell>
          <cell r="F1086">
            <v>9.07</v>
          </cell>
        </row>
        <row r="1087">
          <cell r="A1087" t="str">
            <v>5 S 02 210 01</v>
          </cell>
          <cell r="B1087" t="str">
            <v>Sub-base estab. granul.c/mist. solo-areia na pista</v>
          </cell>
          <cell r="E1087" t="str">
            <v>m3</v>
          </cell>
          <cell r="F1087">
            <v>10.43</v>
          </cell>
        </row>
        <row r="1088">
          <cell r="A1088" t="str">
            <v>5 S 02 210 02</v>
          </cell>
          <cell r="B1088" t="str">
            <v>Base estabiliz.granul.c/ mist. solo areia na pista</v>
          </cell>
          <cell r="E1088" t="str">
            <v>m3</v>
          </cell>
          <cell r="F1088">
            <v>10.43</v>
          </cell>
        </row>
        <row r="1089">
          <cell r="A1089" t="str">
            <v>5 S 02 220 00</v>
          </cell>
          <cell r="B1089" t="str">
            <v>Base estabilizada granul. c/ mistura solo-brita</v>
          </cell>
          <cell r="E1089" t="str">
            <v>m3</v>
          </cell>
          <cell r="F1089">
            <v>27.52</v>
          </cell>
        </row>
        <row r="1090">
          <cell r="A1090" t="str">
            <v>5 S 02 230 00</v>
          </cell>
          <cell r="B1090" t="str">
            <v>Base de brita graduada</v>
          </cell>
          <cell r="E1090" t="str">
            <v>m3</v>
          </cell>
          <cell r="F1090">
            <v>43.43</v>
          </cell>
        </row>
        <row r="1091">
          <cell r="A1091" t="str">
            <v>5 S 02 230 01</v>
          </cell>
          <cell r="B1091" t="str">
            <v>Base brita grad.c/distr.agreg. contr. autom.greide</v>
          </cell>
          <cell r="E1091" t="str">
            <v>m3</v>
          </cell>
          <cell r="F1091">
            <v>44.54</v>
          </cell>
        </row>
        <row r="1092">
          <cell r="A1092" t="str">
            <v>5 S 02 231 00</v>
          </cell>
          <cell r="B1092" t="str">
            <v>Base de macadame hidraúlico</v>
          </cell>
          <cell r="E1092" t="str">
            <v>m3</v>
          </cell>
          <cell r="F1092">
            <v>38.22</v>
          </cell>
        </row>
        <row r="1093">
          <cell r="A1093" t="str">
            <v>5 S 02 240 11</v>
          </cell>
          <cell r="B1093" t="str">
            <v>Recomposição camada de base c/ adição de cimento</v>
          </cell>
          <cell r="E1093" t="str">
            <v>m3</v>
          </cell>
          <cell r="F1093">
            <v>52.12</v>
          </cell>
        </row>
        <row r="1094">
          <cell r="A1094" t="str">
            <v>5 S 02 241 01</v>
          </cell>
          <cell r="B1094" t="str">
            <v>Base de solo cimento com mistura em usina</v>
          </cell>
          <cell r="E1094" t="str">
            <v>m3</v>
          </cell>
          <cell r="F1094">
            <v>109.61</v>
          </cell>
        </row>
        <row r="1095">
          <cell r="A1095" t="str">
            <v>5 S 02 243 01</v>
          </cell>
          <cell r="B1095" t="str">
            <v>Sub-base solo melhorado c/cimento c/mist. em usina</v>
          </cell>
          <cell r="E1095" t="str">
            <v>m3</v>
          </cell>
          <cell r="F1095">
            <v>64.09</v>
          </cell>
        </row>
        <row r="1096">
          <cell r="A1096" t="str">
            <v>5 S 02 249 11</v>
          </cell>
          <cell r="B1096" t="str">
            <v>Recomp. base c/ demol. do rev. e incorp. à base</v>
          </cell>
          <cell r="E1096" t="str">
            <v>m3</v>
          </cell>
          <cell r="F1096">
            <v>29.73</v>
          </cell>
        </row>
        <row r="1097">
          <cell r="A1097" t="str">
            <v>5 S 02 300 00</v>
          </cell>
          <cell r="B1097" t="str">
            <v>Imprimação</v>
          </cell>
          <cell r="E1097" t="str">
            <v>m2</v>
          </cell>
          <cell r="F1097">
            <v>0.17</v>
          </cell>
        </row>
        <row r="1098">
          <cell r="A1098" t="str">
            <v>5 S 02 400 00</v>
          </cell>
          <cell r="B1098" t="str">
            <v>Pintura de ligação</v>
          </cell>
          <cell r="E1098" t="str">
            <v>m2</v>
          </cell>
          <cell r="F1098">
            <v>0.1</v>
          </cell>
        </row>
        <row r="1099">
          <cell r="A1099" t="str">
            <v>5 S 02 500 00</v>
          </cell>
          <cell r="B1099" t="str">
            <v>Tratamento superficial simples c/ CAP</v>
          </cell>
          <cell r="E1099" t="str">
            <v>m2</v>
          </cell>
          <cell r="F1099">
            <v>0.5</v>
          </cell>
        </row>
        <row r="1100">
          <cell r="A1100" t="str">
            <v>5 S 02 500 01</v>
          </cell>
          <cell r="B1100" t="str">
            <v>Tratamento superficial simples c/ emulsão</v>
          </cell>
          <cell r="E1100" t="str">
            <v>m2</v>
          </cell>
          <cell r="F1100">
            <v>0.47</v>
          </cell>
        </row>
        <row r="1101">
          <cell r="A1101" t="str">
            <v>5 S 02 500 02</v>
          </cell>
          <cell r="B1101" t="str">
            <v>Tratamento superficial simples c/ banho diluído</v>
          </cell>
          <cell r="E1101" t="str">
            <v>m2</v>
          </cell>
          <cell r="F1101">
            <v>0.54</v>
          </cell>
        </row>
        <row r="1102">
          <cell r="A1102" t="str">
            <v>5 S 02 501 00</v>
          </cell>
          <cell r="B1102" t="str">
            <v>Tratamento superficial duplo c/ CAP</v>
          </cell>
          <cell r="E1102" t="str">
            <v>m2</v>
          </cell>
          <cell r="F1102">
            <v>1.49</v>
          </cell>
        </row>
        <row r="1103">
          <cell r="A1103" t="str">
            <v>5 S 02 501 01</v>
          </cell>
          <cell r="B1103" t="str">
            <v>Tratamento superficial duplo c/ emulsão</v>
          </cell>
          <cell r="E1103" t="str">
            <v>m2</v>
          </cell>
          <cell r="F1103">
            <v>1.49</v>
          </cell>
        </row>
        <row r="1104">
          <cell r="A1104" t="str">
            <v>5 S 02 501 02</v>
          </cell>
          <cell r="B1104" t="str">
            <v>Tratamento superficial duplo c/ banho diluído</v>
          </cell>
          <cell r="E1104" t="str">
            <v>m2</v>
          </cell>
          <cell r="F1104">
            <v>1.63</v>
          </cell>
        </row>
        <row r="1105">
          <cell r="A1105" t="str">
            <v>5 S 02 502 00</v>
          </cell>
          <cell r="B1105" t="str">
            <v>Tratamento superficial triplo c/ CAP</v>
          </cell>
          <cell r="E1105" t="str">
            <v>m2</v>
          </cell>
          <cell r="F1105">
            <v>2.14</v>
          </cell>
        </row>
        <row r="1106">
          <cell r="A1106" t="str">
            <v>5 S 02 502 01</v>
          </cell>
          <cell r="B1106" t="str">
            <v>Tratamento superficial triplo c/ emulsão</v>
          </cell>
          <cell r="E1106" t="str">
            <v>m2</v>
          </cell>
          <cell r="F1106">
            <v>2.16</v>
          </cell>
        </row>
        <row r="1107">
          <cell r="A1107" t="str">
            <v>5 S 02 502 02</v>
          </cell>
          <cell r="B1107" t="str">
            <v>Tratamento superficial triplo c/ banho diluído</v>
          </cell>
          <cell r="E1107" t="str">
            <v>m2</v>
          </cell>
          <cell r="F1107">
            <v>2.34</v>
          </cell>
        </row>
        <row r="1108">
          <cell r="A1108" t="str">
            <v>5 S 02 511 01</v>
          </cell>
          <cell r="B1108" t="str">
            <v>Micro-revestimento a frio - Microflex 0,8cm</v>
          </cell>
          <cell r="E1108" t="str">
            <v>m2</v>
          </cell>
          <cell r="F1108">
            <v>1.22</v>
          </cell>
        </row>
        <row r="1109">
          <cell r="A1109" t="str">
            <v>5 S 02 511 02</v>
          </cell>
          <cell r="B1109" t="str">
            <v>Micro-revestimento a frio - Microflex 1,5 cm</v>
          </cell>
          <cell r="E1109" t="str">
            <v>m2</v>
          </cell>
          <cell r="F1109">
            <v>2.39</v>
          </cell>
        </row>
        <row r="1110">
          <cell r="A1110" t="str">
            <v>5 S 02 511 03</v>
          </cell>
          <cell r="B1110" t="str">
            <v>Micro-revestimento a frio - Microflex 2,0 cm</v>
          </cell>
          <cell r="E1110" t="str">
            <v>m2</v>
          </cell>
          <cell r="F1110">
            <v>3.17</v>
          </cell>
        </row>
        <row r="1111">
          <cell r="A1111" t="str">
            <v>5 S 02 511 04</v>
          </cell>
          <cell r="B1111" t="str">
            <v>Micro-revestimento a frio - Microflex - 2,5 cm</v>
          </cell>
          <cell r="E1111" t="str">
            <v>m2</v>
          </cell>
          <cell r="F1111">
            <v>3.73</v>
          </cell>
        </row>
        <row r="1112">
          <cell r="A1112" t="str">
            <v>5 S 02 512 01</v>
          </cell>
          <cell r="B1112" t="str">
            <v>Lama asfáltica fina (granulometrias I e II)</v>
          </cell>
          <cell r="E1112" t="str">
            <v>m2</v>
          </cell>
          <cell r="F1112">
            <v>0.52</v>
          </cell>
        </row>
        <row r="1113">
          <cell r="A1113" t="str">
            <v>5 S 02 512 02</v>
          </cell>
          <cell r="B1113" t="str">
            <v>Lama asfáltica grossa (granulometrias III e IV)</v>
          </cell>
          <cell r="E1113" t="str">
            <v>m2</v>
          </cell>
          <cell r="F1113">
            <v>26.76</v>
          </cell>
        </row>
        <row r="1114">
          <cell r="A1114" t="str">
            <v>5 S 02 530 00</v>
          </cell>
          <cell r="B1114" t="str">
            <v>Pré-misturado a frio</v>
          </cell>
          <cell r="E1114" t="str">
            <v>m3</v>
          </cell>
          <cell r="F1114">
            <v>61.21</v>
          </cell>
        </row>
        <row r="1115">
          <cell r="A1115" t="str">
            <v>5 S 02 531 00</v>
          </cell>
          <cell r="B1115" t="str">
            <v>Macadame betuminoso por penetração</v>
          </cell>
          <cell r="E1115" t="str">
            <v>m3</v>
          </cell>
          <cell r="F1115">
            <v>51.61</v>
          </cell>
        </row>
        <row r="1116">
          <cell r="A1116" t="str">
            <v>5 S 02 532 00</v>
          </cell>
          <cell r="B1116" t="str">
            <v>Areia-asfalto a quente</v>
          </cell>
          <cell r="E1116" t="str">
            <v>t</v>
          </cell>
          <cell r="F1116">
            <v>39.270000000000003</v>
          </cell>
        </row>
        <row r="1117">
          <cell r="A1117" t="str">
            <v>5 S 02 540 01</v>
          </cell>
          <cell r="B1117" t="str">
            <v>Conc. betumin.usinado a quente - capa de rolamento</v>
          </cell>
          <cell r="E1117" t="str">
            <v>t</v>
          </cell>
          <cell r="F1117">
            <v>34.75</v>
          </cell>
        </row>
        <row r="1118">
          <cell r="A1118" t="str">
            <v>5 S 02 540 02</v>
          </cell>
          <cell r="B1118" t="str">
            <v>Concreto betuminoso usinado a quente - binder</v>
          </cell>
          <cell r="E1118" t="str">
            <v>t</v>
          </cell>
          <cell r="F1118">
            <v>34.22</v>
          </cell>
        </row>
        <row r="1119">
          <cell r="A1119" t="str">
            <v>5 S 02 540 11</v>
          </cell>
          <cell r="B1119" t="str">
            <v>CBUQ reciclado a quente no local</v>
          </cell>
          <cell r="E1119" t="str">
            <v>t</v>
          </cell>
          <cell r="F1119" t="str">
            <v>excluído</v>
          </cell>
        </row>
        <row r="1120">
          <cell r="A1120" t="str">
            <v>5 S 02 540 12</v>
          </cell>
          <cell r="B1120" t="str">
            <v>CBUQ reciclado em usina fixa</v>
          </cell>
          <cell r="E1120" t="str">
            <v>t</v>
          </cell>
          <cell r="F1120">
            <v>29.87</v>
          </cell>
        </row>
        <row r="1121">
          <cell r="A1121" t="str">
            <v>5 S 02 600 00</v>
          </cell>
          <cell r="B1121" t="str">
            <v>Manta sintét. p/ recap.asfál.- fornec. e aplicação</v>
          </cell>
          <cell r="E1121" t="str">
            <v>m2</v>
          </cell>
          <cell r="F1121">
            <v>4.68</v>
          </cell>
        </row>
        <row r="1122">
          <cell r="A1122" t="str">
            <v>5 S 02 607 00</v>
          </cell>
          <cell r="B1122" t="str">
            <v>Concreto cimento portland c/ equip. pequeno porte</v>
          </cell>
          <cell r="E1122" t="str">
            <v>m3</v>
          </cell>
          <cell r="F1122">
            <v>312.11</v>
          </cell>
        </row>
        <row r="1123">
          <cell r="A1123" t="str">
            <v>5 S 02 702 00</v>
          </cell>
          <cell r="B1123" t="str">
            <v>Limpeza e enchimento de junta de pavimento de conc</v>
          </cell>
          <cell r="E1123" t="str">
            <v>m</v>
          </cell>
          <cell r="F1123">
            <v>2.64</v>
          </cell>
        </row>
        <row r="1124">
          <cell r="A1124" t="str">
            <v>5 S 02 905 00</v>
          </cell>
          <cell r="B1124" t="str">
            <v>Remoção mecanizada de revestimento betuminoso</v>
          </cell>
          <cell r="E1124" t="str">
            <v>m3</v>
          </cell>
          <cell r="F1124">
            <v>6.16</v>
          </cell>
        </row>
        <row r="1125">
          <cell r="A1125" t="str">
            <v>5 S 02 905 01</v>
          </cell>
          <cell r="B1125" t="str">
            <v>Remoção manual de revestimento betuminoso</v>
          </cell>
          <cell r="E1125" t="str">
            <v>m3</v>
          </cell>
          <cell r="F1125">
            <v>104.36</v>
          </cell>
        </row>
        <row r="1126">
          <cell r="A1126" t="str">
            <v>5 S 02 906 00</v>
          </cell>
          <cell r="B1126" t="str">
            <v>Remoção mecanizada da camada granular pavimento</v>
          </cell>
          <cell r="E1126" t="str">
            <v>m3</v>
          </cell>
          <cell r="F1126">
            <v>3.95</v>
          </cell>
        </row>
        <row r="1127">
          <cell r="A1127" t="str">
            <v>5 S 02 906 01</v>
          </cell>
          <cell r="B1127" t="str">
            <v>Remoção manual da camada granular do pavimento</v>
          </cell>
          <cell r="E1127" t="str">
            <v>m3</v>
          </cell>
          <cell r="F1127">
            <v>56.65</v>
          </cell>
        </row>
        <row r="1128">
          <cell r="A1128" t="str">
            <v>5 S 02 907 00</v>
          </cell>
          <cell r="B1128" t="str">
            <v>Remoção mecanizada material de baixa capac.suporte</v>
          </cell>
          <cell r="E1128" t="str">
            <v>m3</v>
          </cell>
          <cell r="F1128">
            <v>3.89</v>
          </cell>
        </row>
        <row r="1129">
          <cell r="A1129" t="str">
            <v>5 S 02 907 01</v>
          </cell>
          <cell r="B1129" t="str">
            <v>Remoção manual de material de baixa capac.suporte</v>
          </cell>
          <cell r="E1129" t="str">
            <v>m3</v>
          </cell>
          <cell r="F1129">
            <v>48</v>
          </cell>
        </row>
        <row r="1130">
          <cell r="A1130" t="str">
            <v>5 S 02 908 00</v>
          </cell>
          <cell r="B1130" t="str">
            <v>Arrancamento e remoção de paralelepípedos</v>
          </cell>
          <cell r="E1130" t="str">
            <v>m2</v>
          </cell>
          <cell r="F1130">
            <v>13.14</v>
          </cell>
        </row>
        <row r="1131">
          <cell r="A1131" t="str">
            <v>5 S 02 909 00</v>
          </cell>
          <cell r="B1131" t="str">
            <v>Arrancamento e remoção de meios-fios</v>
          </cell>
          <cell r="E1131" t="str">
            <v>m3</v>
          </cell>
          <cell r="F1131">
            <v>71.58</v>
          </cell>
        </row>
        <row r="1132">
          <cell r="A1132" t="str">
            <v>5 S 02 990 11</v>
          </cell>
          <cell r="B1132" t="str">
            <v>Fresagem contínua do revest. betuminoso</v>
          </cell>
          <cell r="E1132" t="str">
            <v>m3</v>
          </cell>
          <cell r="F1132">
            <v>93.45</v>
          </cell>
        </row>
        <row r="1133">
          <cell r="A1133" t="str">
            <v>5 S 02 990 12</v>
          </cell>
          <cell r="B1133" t="str">
            <v>Fresagem descontínua revest. betuminoso</v>
          </cell>
          <cell r="E1133" t="str">
            <v>m3</v>
          </cell>
          <cell r="F1133">
            <v>129.41999999999999</v>
          </cell>
        </row>
        <row r="1134">
          <cell r="A1134" t="str">
            <v>5 S 04 300 16</v>
          </cell>
          <cell r="B1134" t="str">
            <v>Bueiro met. chapas múltiplas D=1,60m galv.</v>
          </cell>
          <cell r="E1134" t="str">
            <v>m</v>
          </cell>
          <cell r="F1134">
            <v>1028.1099999999999</v>
          </cell>
        </row>
        <row r="1135">
          <cell r="A1135" t="str">
            <v>5 S 04 300 20</v>
          </cell>
          <cell r="B1135" t="str">
            <v>Bueiro met. chapas múltiplas D=2,00m galv.</v>
          </cell>
          <cell r="E1135" t="str">
            <v>m</v>
          </cell>
          <cell r="F1135">
            <v>1279.3399999999999</v>
          </cell>
        </row>
        <row r="1136">
          <cell r="A1136" t="str">
            <v>5 S 04 301 16</v>
          </cell>
          <cell r="B1136" t="str">
            <v>Bueiro met. chapas múltiplas D=1,60m rev. epoxy</v>
          </cell>
          <cell r="E1136" t="str">
            <v>m</v>
          </cell>
          <cell r="F1136">
            <v>1076.94</v>
          </cell>
        </row>
        <row r="1137">
          <cell r="A1137" t="str">
            <v>5 S 04 301 20</v>
          </cell>
          <cell r="B1137" t="str">
            <v>Bueiro met. chapas múltiplas D=2,00m rev. epoxy</v>
          </cell>
          <cell r="E1137" t="str">
            <v>m</v>
          </cell>
          <cell r="F1137">
            <v>1339.98</v>
          </cell>
        </row>
        <row r="1138">
          <cell r="A1138" t="str">
            <v>5 S 04 310 16</v>
          </cell>
          <cell r="B1138" t="str">
            <v>Bueiro met. s/ interrup. de tráf. D=1,60m galv.</v>
          </cell>
          <cell r="E1138" t="str">
            <v>m</v>
          </cell>
          <cell r="F1138">
            <v>1958.05</v>
          </cell>
        </row>
        <row r="1139">
          <cell r="A1139" t="str">
            <v>5 S 04 310 20</v>
          </cell>
          <cell r="B1139" t="str">
            <v>Bueiro met. s/ interrup. de tráf. D=2,00m galv.</v>
          </cell>
          <cell r="E1139" t="str">
            <v>m</v>
          </cell>
          <cell r="F1139">
            <v>2435.4499999999998</v>
          </cell>
        </row>
        <row r="1140">
          <cell r="A1140" t="str">
            <v>5 S 04 311 16</v>
          </cell>
          <cell r="B1140" t="str">
            <v>Bueiro met.s/interrupção traf. D=1,60 m rev.epoxy</v>
          </cell>
          <cell r="E1140" t="str">
            <v>m</v>
          </cell>
          <cell r="F1140">
            <v>2031.03</v>
          </cell>
        </row>
        <row r="1141">
          <cell r="A1141" t="str">
            <v>5 S 04 311 20</v>
          </cell>
          <cell r="B1141" t="str">
            <v>Bueiro met.s/interrupção tráf. D=2,00 m rev. epoxy</v>
          </cell>
          <cell r="E1141" t="str">
            <v>m</v>
          </cell>
          <cell r="F1141">
            <v>2442.35</v>
          </cell>
        </row>
        <row r="1142">
          <cell r="A1142" t="str">
            <v>5 S 04 999 01</v>
          </cell>
          <cell r="B1142" t="str">
            <v>Remoção de bueiros existentes</v>
          </cell>
          <cell r="E1142" t="str">
            <v>m</v>
          </cell>
          <cell r="F1142">
            <v>36.86</v>
          </cell>
        </row>
        <row r="1143">
          <cell r="A1143" t="str">
            <v>5 S 04 999 04</v>
          </cell>
          <cell r="B1143" t="str">
            <v>Restauração de disp. danif. com concr. fck=12 MPa</v>
          </cell>
          <cell r="E1143" t="str">
            <v>m3</v>
          </cell>
          <cell r="F1143">
            <v>246.17</v>
          </cell>
        </row>
        <row r="1144">
          <cell r="A1144" t="str">
            <v>5 S 04 999 07</v>
          </cell>
          <cell r="B1144" t="str">
            <v>Demolição de dispositivos de concreto simples</v>
          </cell>
          <cell r="E1144" t="str">
            <v>m3</v>
          </cell>
          <cell r="F1144">
            <v>67.47</v>
          </cell>
        </row>
        <row r="1145">
          <cell r="A1145" t="str">
            <v>5 S 04 999 08</v>
          </cell>
          <cell r="B1145" t="str">
            <v>Demolição de dispositivos de concreto armado</v>
          </cell>
          <cell r="E1145" t="str">
            <v>m3</v>
          </cell>
          <cell r="F1145">
            <v>306.33</v>
          </cell>
        </row>
        <row r="1146">
          <cell r="A1146" t="str">
            <v>5 S 05 100 00</v>
          </cell>
          <cell r="B1146" t="str">
            <v>Enleivamento</v>
          </cell>
          <cell r="E1146" t="str">
            <v>m2</v>
          </cell>
          <cell r="F1146">
            <v>3.92</v>
          </cell>
        </row>
        <row r="1147">
          <cell r="A1147" t="str">
            <v>5 S 05 102 00</v>
          </cell>
          <cell r="B1147" t="str">
            <v>Hidrossemeadura</v>
          </cell>
          <cell r="E1147" t="str">
            <v>m2</v>
          </cell>
          <cell r="F1147">
            <v>0.86</v>
          </cell>
        </row>
        <row r="1148">
          <cell r="A1148" t="str">
            <v>5 S 05 300 01</v>
          </cell>
          <cell r="B1148" t="str">
            <v>Alvenaria de pedra arrumada</v>
          </cell>
          <cell r="E1148" t="str">
            <v>m3</v>
          </cell>
          <cell r="F1148">
            <v>56.22</v>
          </cell>
        </row>
        <row r="1149">
          <cell r="A1149" t="str">
            <v>5 S 05 300 02</v>
          </cell>
          <cell r="B1149" t="str">
            <v>Enrocamento de pedra jogada</v>
          </cell>
          <cell r="E1149" t="str">
            <v>m3</v>
          </cell>
          <cell r="F1149">
            <v>32.03</v>
          </cell>
        </row>
        <row r="1150">
          <cell r="A1150" t="str">
            <v>5 S 05 301 00</v>
          </cell>
          <cell r="B1150" t="str">
            <v>Alvenaria de pedra argamassada</v>
          </cell>
          <cell r="E1150" t="str">
            <v>m3</v>
          </cell>
          <cell r="F1150">
            <v>139.43</v>
          </cell>
        </row>
        <row r="1151">
          <cell r="A1151" t="str">
            <v>5 S 05 302 01</v>
          </cell>
          <cell r="B1151" t="str">
            <v>Muro de gabião tipo caixa</v>
          </cell>
          <cell r="E1151" t="str">
            <v>m3</v>
          </cell>
          <cell r="F1151">
            <v>138.34</v>
          </cell>
        </row>
        <row r="1152">
          <cell r="A1152" t="str">
            <v>5 S 05 303 01</v>
          </cell>
          <cell r="B1152" t="str">
            <v>Terra armada - ECE - greide 0,0&lt;h&lt;6,00m</v>
          </cell>
          <cell r="E1152" t="str">
            <v>m2</v>
          </cell>
          <cell r="F1152">
            <v>196.56</v>
          </cell>
        </row>
        <row r="1153">
          <cell r="A1153" t="str">
            <v>5 S 05 303 02</v>
          </cell>
          <cell r="B1153" t="str">
            <v>Terra armada - ECE - greide 6,0&lt;h&lt;9,00</v>
          </cell>
          <cell r="E1153" t="str">
            <v>m2</v>
          </cell>
          <cell r="F1153">
            <v>220.52</v>
          </cell>
        </row>
        <row r="1154">
          <cell r="A1154" t="str">
            <v>5 S 05 303 03</v>
          </cell>
          <cell r="B1154" t="str">
            <v>Terra armada - ECE - greide 9,0&lt;h&lt;12,00m</v>
          </cell>
          <cell r="E1154" t="str">
            <v>m2</v>
          </cell>
          <cell r="F1154">
            <v>244.38</v>
          </cell>
        </row>
        <row r="1155">
          <cell r="A1155" t="str">
            <v>5 S 05 303 04</v>
          </cell>
          <cell r="B1155" t="str">
            <v>Terra armada - ECE - pé de talude 0,0&lt;h&lt;6,00m</v>
          </cell>
          <cell r="E1155" t="str">
            <v>m2</v>
          </cell>
          <cell r="F1155">
            <v>231.72</v>
          </cell>
        </row>
        <row r="1156">
          <cell r="A1156" t="str">
            <v>5 S 05 303 05</v>
          </cell>
          <cell r="B1156" t="str">
            <v>Terra armada - ECE - pé de talude 6,0&lt;h&lt;9,00m</v>
          </cell>
          <cell r="E1156" t="str">
            <v>m2</v>
          </cell>
          <cell r="F1156">
            <v>260.49</v>
          </cell>
        </row>
        <row r="1157">
          <cell r="A1157" t="str">
            <v>5 S 05 303 06</v>
          </cell>
          <cell r="B1157" t="str">
            <v>Terra armada - ECE - pé de talude 9,0&lt;h&lt;12,00m</v>
          </cell>
          <cell r="E1157" t="str">
            <v>m2</v>
          </cell>
          <cell r="F1157">
            <v>287.66000000000003</v>
          </cell>
        </row>
        <row r="1158">
          <cell r="A1158" t="str">
            <v>5 S 05 303 07</v>
          </cell>
          <cell r="B1158" t="str">
            <v>Terra armada - ECE - encontro portante 0,0&lt;h&lt;6,0m</v>
          </cell>
          <cell r="E1158" t="str">
            <v>m2</v>
          </cell>
          <cell r="F1158">
            <v>421.92</v>
          </cell>
        </row>
        <row r="1159">
          <cell r="A1159" t="str">
            <v>5 S 05 303 08</v>
          </cell>
          <cell r="B1159" t="str">
            <v>Terra armada - ECE - encontro portante 6,0&lt;h&lt;9,00m</v>
          </cell>
          <cell r="E1159" t="str">
            <v>m2</v>
          </cell>
          <cell r="F1159">
            <v>562.24</v>
          </cell>
        </row>
        <row r="1160">
          <cell r="A1160" t="str">
            <v>5 S 05 303 09</v>
          </cell>
          <cell r="B1160" t="str">
            <v>Escamas de concreto armado para terra armada</v>
          </cell>
          <cell r="E1160" t="str">
            <v>m3</v>
          </cell>
          <cell r="F1160">
            <v>535.33000000000004</v>
          </cell>
        </row>
        <row r="1161">
          <cell r="A1161" t="str">
            <v>5 S 05 303 10</v>
          </cell>
          <cell r="B1161" t="str">
            <v>Conc. de soleira e arrem. de maciço de terra arm.</v>
          </cell>
          <cell r="E1161" t="str">
            <v>m3</v>
          </cell>
          <cell r="F1161">
            <v>254.14</v>
          </cell>
        </row>
        <row r="1162">
          <cell r="A1162" t="str">
            <v>5 S 05 303 11</v>
          </cell>
          <cell r="B1162" t="str">
            <v>Montagem de maciço terra armada</v>
          </cell>
          <cell r="E1162" t="str">
            <v>m2</v>
          </cell>
          <cell r="F1162">
            <v>61.95</v>
          </cell>
        </row>
        <row r="1163">
          <cell r="A1163" t="str">
            <v>5 S 05 340 01</v>
          </cell>
          <cell r="B1163" t="str">
            <v>Execução cortina atirantada conc.armado fck=15 MPa</v>
          </cell>
          <cell r="E1163" t="str">
            <v>m3</v>
          </cell>
          <cell r="F1163">
            <v>882.36</v>
          </cell>
        </row>
        <row r="1164">
          <cell r="A1164" t="str">
            <v>5 S 05 900 01</v>
          </cell>
          <cell r="B1164" t="str">
            <v>Execução tirante protendido cortina atirantada</v>
          </cell>
          <cell r="E1164" t="str">
            <v>m</v>
          </cell>
          <cell r="F1164">
            <v>92.75</v>
          </cell>
        </row>
        <row r="1165">
          <cell r="A1165" t="str">
            <v>5 S 06 400 01</v>
          </cell>
          <cell r="B1165" t="str">
            <v>Cêrcas arame farp. c/ mourão conc. seção quadr.</v>
          </cell>
          <cell r="E1165" t="str">
            <v>m</v>
          </cell>
          <cell r="F1165">
            <v>15.13</v>
          </cell>
        </row>
        <row r="1166">
          <cell r="A1166" t="str">
            <v>5 S 06 400 02</v>
          </cell>
          <cell r="B1166" t="str">
            <v>Cerca arame farp. c/ mourão de conc. seção triang</v>
          </cell>
          <cell r="E1166" t="str">
            <v>m</v>
          </cell>
          <cell r="F1166">
            <v>11.7</v>
          </cell>
        </row>
        <row r="1167">
          <cell r="A1167" t="str">
            <v>5 S 06 410 00</v>
          </cell>
          <cell r="B1167" t="str">
            <v>Cêrcas arame farpado com suporte madeira</v>
          </cell>
          <cell r="E1167" t="str">
            <v>m</v>
          </cell>
          <cell r="F1167">
            <v>18.739999999999998</v>
          </cell>
        </row>
        <row r="1168">
          <cell r="A1168" t="str">
            <v>5 S 09 001 07</v>
          </cell>
          <cell r="B1168" t="str">
            <v>Transporte local em rodov. não pavim.</v>
          </cell>
          <cell r="E1168" t="str">
            <v>tkm</v>
          </cell>
          <cell r="F1168">
            <v>0.55000000000000004</v>
          </cell>
        </row>
        <row r="1169">
          <cell r="A1169" t="str">
            <v>5 S 09 001 90</v>
          </cell>
          <cell r="B1169" t="str">
            <v>Transporte comercial c/ carroc. rodov. não pav.</v>
          </cell>
          <cell r="E1169" t="str">
            <v>tkm</v>
          </cell>
          <cell r="F1169">
            <v>0.36</v>
          </cell>
        </row>
        <row r="1170">
          <cell r="A1170" t="str">
            <v>5 S 09 002 07</v>
          </cell>
          <cell r="B1170" t="str">
            <v>Transporte local em rodov. pavim.</v>
          </cell>
          <cell r="E1170" t="str">
            <v>tkm</v>
          </cell>
          <cell r="F1170">
            <v>0.41</v>
          </cell>
        </row>
        <row r="1171">
          <cell r="A1171" t="str">
            <v>5 S 09 002 90</v>
          </cell>
          <cell r="B1171" t="str">
            <v>Transporte comercial c/ carroceria rodov. pav.</v>
          </cell>
          <cell r="E1171" t="str">
            <v>tkm</v>
          </cell>
          <cell r="F1171">
            <v>0.24</v>
          </cell>
        </row>
        <row r="1173">
          <cell r="B1173" t="str">
            <v>MATERIAIS</v>
          </cell>
          <cell r="C1173" t="str">
            <v>Und Com</v>
          </cell>
          <cell r="D1173" t="str">
            <v>Fator de Conversão</v>
          </cell>
          <cell r="E1173" t="str">
            <v>Und</v>
          </cell>
        </row>
        <row r="1174">
          <cell r="A1174" t="str">
            <v>AM01</v>
          </cell>
          <cell r="B1174" t="str">
            <v>Aço D=4,2 mm CA 25</v>
          </cell>
          <cell r="C1174" t="str">
            <v>kg</v>
          </cell>
          <cell r="D1174">
            <v>1</v>
          </cell>
          <cell r="E1174" t="str">
            <v>kg</v>
          </cell>
        </row>
        <row r="1175">
          <cell r="A1175" t="str">
            <v>AM02</v>
          </cell>
          <cell r="B1175" t="str">
            <v>Aço D=6,3 mm CA 25</v>
          </cell>
          <cell r="C1175" t="str">
            <v>kg</v>
          </cell>
          <cell r="D1175">
            <v>1</v>
          </cell>
          <cell r="E1175" t="str">
            <v>kg</v>
          </cell>
        </row>
        <row r="1176">
          <cell r="A1176" t="str">
            <v>AM03</v>
          </cell>
          <cell r="B1176" t="str">
            <v>Aço D=10 mm CA 25</v>
          </cell>
          <cell r="C1176" t="str">
            <v>kg</v>
          </cell>
          <cell r="D1176">
            <v>1</v>
          </cell>
          <cell r="E1176" t="str">
            <v>kg</v>
          </cell>
        </row>
        <row r="1177">
          <cell r="A1177" t="str">
            <v>AM04</v>
          </cell>
          <cell r="B1177" t="str">
            <v>Aço D=6,3 mm CA 50</v>
          </cell>
          <cell r="C1177" t="str">
            <v>kg</v>
          </cell>
          <cell r="D1177">
            <v>1</v>
          </cell>
          <cell r="E1177" t="str">
            <v>kg</v>
          </cell>
        </row>
        <row r="1178">
          <cell r="A1178" t="str">
            <v>AM05</v>
          </cell>
          <cell r="B1178" t="str">
            <v>Aço D=10 mm CA 50</v>
          </cell>
          <cell r="C1178" t="str">
            <v>kg</v>
          </cell>
          <cell r="D1178">
            <v>1</v>
          </cell>
          <cell r="E1178" t="str">
            <v>kg</v>
          </cell>
        </row>
        <row r="1179">
          <cell r="A1179" t="str">
            <v>AM06</v>
          </cell>
          <cell r="B1179" t="str">
            <v>Aço D=4,2 mm CA 60</v>
          </cell>
          <cell r="C1179" t="str">
            <v>kg</v>
          </cell>
          <cell r="D1179">
            <v>1</v>
          </cell>
          <cell r="E1179" t="str">
            <v>kg</v>
          </cell>
        </row>
        <row r="1180">
          <cell r="A1180" t="str">
            <v>AM07</v>
          </cell>
          <cell r="B1180" t="str">
            <v>Aço D=5,0 mm CA 60</v>
          </cell>
          <cell r="C1180" t="str">
            <v>kg</v>
          </cell>
          <cell r="D1180">
            <v>1</v>
          </cell>
          <cell r="E1180" t="str">
            <v>kg</v>
          </cell>
        </row>
        <row r="1181">
          <cell r="A1181" t="str">
            <v>AM08</v>
          </cell>
          <cell r="B1181" t="str">
            <v>Aço D=6,0 mm CA 60</v>
          </cell>
          <cell r="C1181" t="str">
            <v>kg</v>
          </cell>
          <cell r="D1181">
            <v>1</v>
          </cell>
          <cell r="E1181" t="str">
            <v>kg</v>
          </cell>
        </row>
        <row r="1182">
          <cell r="A1182" t="str">
            <v>AM09</v>
          </cell>
          <cell r="B1182" t="str">
            <v>Mandíbula móvel p/ britador 6240C</v>
          </cell>
          <cell r="C1182" t="str">
            <v>un</v>
          </cell>
          <cell r="D1182">
            <v>216</v>
          </cell>
          <cell r="E1182" t="str">
            <v>u/h</v>
          </cell>
        </row>
        <row r="1183">
          <cell r="A1183" t="str">
            <v>AM10</v>
          </cell>
          <cell r="B1183" t="str">
            <v>Mandíbula fixa p/ britador 6240C</v>
          </cell>
          <cell r="C1183" t="str">
            <v>un</v>
          </cell>
          <cell r="D1183">
            <v>133</v>
          </cell>
          <cell r="E1183" t="str">
            <v>u/h</v>
          </cell>
        </row>
        <row r="1184">
          <cell r="A1184" t="str">
            <v>AM11</v>
          </cell>
          <cell r="B1184" t="str">
            <v>Revestimento móvel p/ britador 60TS</v>
          </cell>
          <cell r="C1184" t="str">
            <v>un</v>
          </cell>
          <cell r="D1184">
            <v>381</v>
          </cell>
          <cell r="E1184" t="str">
            <v>u/h</v>
          </cell>
        </row>
        <row r="1185">
          <cell r="A1185" t="str">
            <v>AM12</v>
          </cell>
          <cell r="B1185" t="str">
            <v>Revestimento fixo p/ britador 60TS</v>
          </cell>
          <cell r="C1185" t="str">
            <v>un</v>
          </cell>
          <cell r="D1185">
            <v>395</v>
          </cell>
          <cell r="E1185" t="str">
            <v>u/h</v>
          </cell>
        </row>
        <row r="1186">
          <cell r="A1186" t="str">
            <v>AM19</v>
          </cell>
          <cell r="B1186" t="str">
            <v>Mandíbula fixa p/ britador 4230</v>
          </cell>
          <cell r="C1186" t="str">
            <v>un</v>
          </cell>
          <cell r="D1186">
            <v>150</v>
          </cell>
          <cell r="E1186" t="str">
            <v>u/h</v>
          </cell>
        </row>
        <row r="1187">
          <cell r="A1187" t="str">
            <v>AM20</v>
          </cell>
          <cell r="B1187" t="str">
            <v>Mandíbula móvel p/ britador 4230</v>
          </cell>
          <cell r="C1187" t="str">
            <v>un</v>
          </cell>
          <cell r="D1187">
            <v>100</v>
          </cell>
          <cell r="E1187" t="str">
            <v>u/h</v>
          </cell>
        </row>
        <row r="1188">
          <cell r="A1188" t="str">
            <v>AM25</v>
          </cell>
          <cell r="B1188" t="str">
            <v>Mandíbula móvel para britador 80x50</v>
          </cell>
          <cell r="C1188" t="str">
            <v>un</v>
          </cell>
          <cell r="D1188">
            <v>250</v>
          </cell>
          <cell r="E1188" t="str">
            <v>u/h</v>
          </cell>
        </row>
        <row r="1189">
          <cell r="A1189" t="str">
            <v>AM26</v>
          </cell>
          <cell r="B1189" t="str">
            <v>Mandíbula fixa para britador 80x50</v>
          </cell>
          <cell r="C1189" t="str">
            <v>un</v>
          </cell>
          <cell r="D1189">
            <v>437</v>
          </cell>
          <cell r="E1189" t="str">
            <v>u/h</v>
          </cell>
        </row>
        <row r="1190">
          <cell r="A1190" t="str">
            <v>AM27</v>
          </cell>
          <cell r="B1190" t="str">
            <v>Revestimento móvel p/ britador 90TS</v>
          </cell>
          <cell r="C1190" t="str">
            <v>un</v>
          </cell>
          <cell r="D1190">
            <v>338</v>
          </cell>
          <cell r="E1190" t="str">
            <v>u/h</v>
          </cell>
        </row>
        <row r="1191">
          <cell r="A1191" t="str">
            <v>AM28</v>
          </cell>
          <cell r="B1191" t="str">
            <v>Revestimento fixo p/ britador 90TS</v>
          </cell>
          <cell r="C1191" t="str">
            <v>un</v>
          </cell>
          <cell r="D1191">
            <v>440</v>
          </cell>
          <cell r="E1191" t="str">
            <v>u/h</v>
          </cell>
        </row>
        <row r="1192">
          <cell r="A1192" t="str">
            <v>AM29</v>
          </cell>
          <cell r="B1192" t="str">
            <v>Revestimento móvel p/ britador 90TF</v>
          </cell>
          <cell r="C1192" t="str">
            <v>un</v>
          </cell>
          <cell r="D1192">
            <v>99</v>
          </cell>
          <cell r="E1192" t="str">
            <v>u/h</v>
          </cell>
        </row>
        <row r="1193">
          <cell r="A1193" t="str">
            <v>AM30</v>
          </cell>
          <cell r="B1193" t="str">
            <v>Revestimento fixo p/ britador 90TF</v>
          </cell>
          <cell r="C1193" t="str">
            <v>un</v>
          </cell>
          <cell r="D1193">
            <v>125</v>
          </cell>
          <cell r="E1193" t="str">
            <v>u/h</v>
          </cell>
        </row>
        <row r="1194">
          <cell r="A1194" t="str">
            <v>AM35</v>
          </cell>
          <cell r="B1194" t="str">
            <v>Brita 1</v>
          </cell>
          <cell r="C1194" t="str">
            <v>m3</v>
          </cell>
          <cell r="D1194">
            <v>1</v>
          </cell>
          <cell r="E1194" t="str">
            <v>m3</v>
          </cell>
        </row>
        <row r="1195">
          <cell r="A1195" t="str">
            <v>AM36</v>
          </cell>
          <cell r="B1195" t="str">
            <v>Brita 2</v>
          </cell>
          <cell r="C1195" t="str">
            <v>m3</v>
          </cell>
          <cell r="D1195">
            <v>1</v>
          </cell>
          <cell r="E1195" t="str">
            <v>m3</v>
          </cell>
        </row>
        <row r="1196">
          <cell r="A1196" t="str">
            <v>AM37</v>
          </cell>
          <cell r="B1196" t="str">
            <v>Brita 3</v>
          </cell>
          <cell r="C1196" t="str">
            <v>m3</v>
          </cell>
          <cell r="D1196">
            <v>1</v>
          </cell>
          <cell r="E1196" t="str">
            <v>m3</v>
          </cell>
        </row>
        <row r="1197">
          <cell r="A1197" t="str">
            <v>F801</v>
          </cell>
          <cell r="B1197" t="str">
            <v>Bomba hidráulica alta pressão MAC</v>
          </cell>
          <cell r="C1197" t="str">
            <v>dia</v>
          </cell>
          <cell r="D1197">
            <v>8</v>
          </cell>
          <cell r="E1197" t="str">
            <v>h</v>
          </cell>
        </row>
        <row r="1198">
          <cell r="A1198" t="str">
            <v>F802</v>
          </cell>
          <cell r="B1198" t="str">
            <v>Bomba eletr p/ injeção de nata MAC</v>
          </cell>
          <cell r="C1198" t="str">
            <v>dia</v>
          </cell>
          <cell r="D1198">
            <v>8</v>
          </cell>
          <cell r="E1198" t="str">
            <v>h</v>
          </cell>
        </row>
        <row r="1199">
          <cell r="A1199" t="str">
            <v>F803</v>
          </cell>
          <cell r="B1199" t="str">
            <v>Macaco p/ protensão MAC 7</v>
          </cell>
          <cell r="C1199" t="str">
            <v>dia</v>
          </cell>
          <cell r="D1199">
            <v>8</v>
          </cell>
          <cell r="E1199" t="str">
            <v>h</v>
          </cell>
        </row>
        <row r="1200">
          <cell r="A1200" t="str">
            <v>F804</v>
          </cell>
          <cell r="B1200" t="str">
            <v>Macaco p/ protensão MAC 12</v>
          </cell>
          <cell r="C1200" t="str">
            <v>dia</v>
          </cell>
          <cell r="D1200">
            <v>8</v>
          </cell>
          <cell r="E1200" t="str">
            <v>h</v>
          </cell>
        </row>
        <row r="1201">
          <cell r="A1201" t="str">
            <v>F805</v>
          </cell>
          <cell r="B1201" t="str">
            <v>Macaco p/ protensão MAC 4</v>
          </cell>
          <cell r="C1201" t="str">
            <v>dia</v>
          </cell>
          <cell r="D1201">
            <v>8</v>
          </cell>
          <cell r="E1201" t="str">
            <v>h</v>
          </cell>
        </row>
        <row r="1202">
          <cell r="A1202" t="str">
            <v>F807</v>
          </cell>
          <cell r="B1202" t="str">
            <v>Bomba hidr. alta pressão STUP</v>
          </cell>
          <cell r="C1202" t="str">
            <v>dia</v>
          </cell>
          <cell r="D1202">
            <v>8</v>
          </cell>
          <cell r="E1202" t="str">
            <v>h</v>
          </cell>
        </row>
        <row r="1203">
          <cell r="A1203" t="str">
            <v>F808</v>
          </cell>
          <cell r="B1203" t="str">
            <v>Bomba eletr. injeção de nata STUP</v>
          </cell>
          <cell r="C1203" t="str">
            <v>dia</v>
          </cell>
          <cell r="D1203">
            <v>8</v>
          </cell>
          <cell r="E1203" t="str">
            <v>h</v>
          </cell>
        </row>
        <row r="1204">
          <cell r="A1204" t="str">
            <v>F809</v>
          </cell>
          <cell r="B1204" t="str">
            <v>Macaco p/ protensão STUP</v>
          </cell>
          <cell r="C1204" t="str">
            <v>dia</v>
          </cell>
          <cell r="D1204">
            <v>8</v>
          </cell>
          <cell r="E1204" t="str">
            <v>h</v>
          </cell>
        </row>
        <row r="1205">
          <cell r="A1205" t="str">
            <v>F810</v>
          </cell>
          <cell r="B1205" t="str">
            <v>Macaco p/ protensão STUP</v>
          </cell>
          <cell r="C1205" t="str">
            <v>dia</v>
          </cell>
          <cell r="D1205">
            <v>8</v>
          </cell>
          <cell r="E1205" t="str">
            <v>h</v>
          </cell>
        </row>
        <row r="1206">
          <cell r="A1206" t="str">
            <v>F811</v>
          </cell>
          <cell r="B1206" t="str">
            <v>Macaco p/ protensão STUP</v>
          </cell>
          <cell r="C1206" t="str">
            <v>dia</v>
          </cell>
          <cell r="D1206">
            <v>8</v>
          </cell>
          <cell r="E1206" t="str">
            <v>h</v>
          </cell>
        </row>
        <row r="1207">
          <cell r="A1207" t="str">
            <v>F812</v>
          </cell>
          <cell r="B1207" t="str">
            <v>Macaco p/ protensão STUP</v>
          </cell>
          <cell r="C1207" t="str">
            <v>dia</v>
          </cell>
          <cell r="D1207">
            <v>8</v>
          </cell>
          <cell r="E1207" t="str">
            <v>h</v>
          </cell>
        </row>
        <row r="1208">
          <cell r="A1208" t="str">
            <v>F813</v>
          </cell>
          <cell r="B1208" t="str">
            <v>Macaco p/ prot. de tirante D=32mm</v>
          </cell>
          <cell r="C1208" t="str">
            <v>dia</v>
          </cell>
          <cell r="D1208">
            <v>8</v>
          </cell>
          <cell r="E1208" t="str">
            <v>h</v>
          </cell>
        </row>
        <row r="1209">
          <cell r="A1209" t="str">
            <v>F814</v>
          </cell>
          <cell r="B1209" t="str">
            <v>Injeção de nata de cimento</v>
          </cell>
          <cell r="C1209" t="str">
            <v>m</v>
          </cell>
          <cell r="D1209">
            <v>1</v>
          </cell>
          <cell r="E1209" t="str">
            <v>m</v>
          </cell>
        </row>
        <row r="1210">
          <cell r="A1210" t="str">
            <v>F943</v>
          </cell>
          <cell r="B1210" t="str">
            <v>Terra Armada - moldes metálicos</v>
          </cell>
          <cell r="C1210" t="str">
            <v>cj</v>
          </cell>
          <cell r="D1210">
            <v>1</v>
          </cell>
          <cell r="E1210" t="str">
            <v>m3</v>
          </cell>
        </row>
        <row r="1211">
          <cell r="A1211" t="str">
            <v>M001</v>
          </cell>
          <cell r="B1211" t="str">
            <v>Gasolina</v>
          </cell>
          <cell r="C1211" t="str">
            <v>l</v>
          </cell>
          <cell r="D1211">
            <v>1</v>
          </cell>
          <cell r="E1211" t="str">
            <v>l</v>
          </cell>
        </row>
        <row r="1212">
          <cell r="A1212" t="str">
            <v>M002</v>
          </cell>
          <cell r="B1212" t="str">
            <v>Diesel</v>
          </cell>
          <cell r="C1212" t="str">
            <v>l</v>
          </cell>
          <cell r="D1212">
            <v>1</v>
          </cell>
          <cell r="E1212" t="str">
            <v>l</v>
          </cell>
        </row>
        <row r="1213">
          <cell r="A1213" t="str">
            <v>M003</v>
          </cell>
          <cell r="B1213" t="str">
            <v>Óleo combustível 1A</v>
          </cell>
          <cell r="C1213" t="str">
            <v>l</v>
          </cell>
          <cell r="D1213">
            <v>1</v>
          </cell>
          <cell r="E1213" t="str">
            <v>l</v>
          </cell>
        </row>
        <row r="1214">
          <cell r="A1214" t="str">
            <v>M004</v>
          </cell>
          <cell r="B1214" t="str">
            <v>Álcool</v>
          </cell>
          <cell r="C1214" t="str">
            <v>l</v>
          </cell>
          <cell r="D1214">
            <v>1</v>
          </cell>
          <cell r="E1214" t="str">
            <v>l</v>
          </cell>
        </row>
        <row r="1215">
          <cell r="A1215" t="str">
            <v>M005</v>
          </cell>
          <cell r="B1215" t="str">
            <v>Energia elétrica</v>
          </cell>
          <cell r="C1215" t="str">
            <v>kwh</v>
          </cell>
          <cell r="D1215">
            <v>1</v>
          </cell>
          <cell r="E1215" t="str">
            <v>kwh</v>
          </cell>
        </row>
        <row r="1216">
          <cell r="A1216" t="str">
            <v>M101</v>
          </cell>
          <cell r="B1216" t="str">
            <v>Cimento asfáltico CAP-20</v>
          </cell>
          <cell r="C1216" t="str">
            <v>t</v>
          </cell>
          <cell r="D1216">
            <v>1</v>
          </cell>
          <cell r="E1216" t="str">
            <v>t</v>
          </cell>
        </row>
        <row r="1217">
          <cell r="A1217" t="str">
            <v>M102</v>
          </cell>
          <cell r="B1217" t="str">
            <v>Cimento asfáltico CAP-40</v>
          </cell>
          <cell r="C1217" t="str">
            <v>t</v>
          </cell>
          <cell r="D1217">
            <v>1</v>
          </cell>
          <cell r="E1217" t="str">
            <v>t</v>
          </cell>
        </row>
        <row r="1218">
          <cell r="A1218" t="str">
            <v>M103</v>
          </cell>
          <cell r="B1218" t="str">
            <v>Asfalto diluído CM-30</v>
          </cell>
          <cell r="C1218" t="str">
            <v>t</v>
          </cell>
          <cell r="D1218">
            <v>1</v>
          </cell>
          <cell r="E1218" t="str">
            <v>t</v>
          </cell>
        </row>
        <row r="1219">
          <cell r="A1219" t="str">
            <v>M104</v>
          </cell>
          <cell r="B1219" t="str">
            <v>Emulsão asfáltica RR-1C</v>
          </cell>
          <cell r="C1219" t="str">
            <v>t</v>
          </cell>
          <cell r="D1219">
            <v>1</v>
          </cell>
          <cell r="E1219" t="str">
            <v>t</v>
          </cell>
        </row>
        <row r="1220">
          <cell r="A1220" t="str">
            <v>M105</v>
          </cell>
          <cell r="B1220" t="str">
            <v>Emulsão asfáltica RR-2C</v>
          </cell>
          <cell r="C1220" t="str">
            <v>t</v>
          </cell>
          <cell r="D1220">
            <v>1</v>
          </cell>
          <cell r="E1220" t="str">
            <v>t</v>
          </cell>
        </row>
        <row r="1221">
          <cell r="A1221" t="str">
            <v>M106</v>
          </cell>
          <cell r="B1221" t="str">
            <v>Cimento asfáltico CAP 7</v>
          </cell>
          <cell r="C1221" t="str">
            <v>t</v>
          </cell>
          <cell r="D1221">
            <v>1</v>
          </cell>
          <cell r="E1221" t="str">
            <v>t</v>
          </cell>
        </row>
        <row r="1222">
          <cell r="A1222" t="str">
            <v>M107</v>
          </cell>
          <cell r="B1222" t="str">
            <v>Emulsão asfáltica RM-1C</v>
          </cell>
          <cell r="C1222" t="str">
            <v>t</v>
          </cell>
          <cell r="D1222">
            <v>1</v>
          </cell>
          <cell r="E1222" t="str">
            <v>t</v>
          </cell>
        </row>
        <row r="1223">
          <cell r="A1223" t="str">
            <v>M108</v>
          </cell>
          <cell r="B1223" t="str">
            <v>Emulsão asfáltica RM-2C</v>
          </cell>
          <cell r="C1223" t="str">
            <v>t</v>
          </cell>
          <cell r="D1223">
            <v>1</v>
          </cell>
          <cell r="E1223" t="str">
            <v>t</v>
          </cell>
        </row>
        <row r="1224">
          <cell r="A1224" t="str">
            <v>M109</v>
          </cell>
          <cell r="B1224" t="str">
            <v>Emulsão asfáltica RL-1C</v>
          </cell>
          <cell r="C1224" t="str">
            <v>t</v>
          </cell>
          <cell r="D1224">
            <v>1</v>
          </cell>
          <cell r="E1224" t="str">
            <v>t</v>
          </cell>
        </row>
        <row r="1225">
          <cell r="A1225" t="str">
            <v>M110</v>
          </cell>
          <cell r="B1225" t="str">
            <v>Emulsão polim. p/ micro-rev. a frio</v>
          </cell>
          <cell r="C1225" t="str">
            <v>t</v>
          </cell>
          <cell r="D1225">
            <v>1</v>
          </cell>
          <cell r="E1225" t="str">
            <v>t</v>
          </cell>
        </row>
        <row r="1226">
          <cell r="A1226" t="str">
            <v>M111</v>
          </cell>
          <cell r="B1226" t="str">
            <v>Aditivo p/ controle de ruptura</v>
          </cell>
          <cell r="C1226" t="str">
            <v>kg</v>
          </cell>
          <cell r="D1226">
            <v>1</v>
          </cell>
          <cell r="E1226" t="str">
            <v>kg</v>
          </cell>
        </row>
        <row r="1227">
          <cell r="A1227" t="str">
            <v>M112</v>
          </cell>
          <cell r="B1227" t="str">
            <v>Aditivo sólido (fibras)</v>
          </cell>
          <cell r="C1227" t="str">
            <v>kg</v>
          </cell>
          <cell r="D1227">
            <v>1</v>
          </cell>
          <cell r="E1227" t="str">
            <v>kg</v>
          </cell>
        </row>
        <row r="1228">
          <cell r="A1228" t="str">
            <v>M114</v>
          </cell>
          <cell r="B1228" t="str">
            <v>Agente rejuv. p/ recicl. a quente</v>
          </cell>
          <cell r="C1228" t="str">
            <v>t</v>
          </cell>
          <cell r="D1228">
            <v>1</v>
          </cell>
          <cell r="E1228" t="str">
            <v>t</v>
          </cell>
        </row>
        <row r="1229">
          <cell r="A1229" t="str">
            <v>M201</v>
          </cell>
          <cell r="B1229" t="str">
            <v>Cimento portland CP-32 (a granel)</v>
          </cell>
          <cell r="C1229" t="str">
            <v>kg</v>
          </cell>
          <cell r="D1229">
            <v>1</v>
          </cell>
          <cell r="E1229" t="str">
            <v>kg</v>
          </cell>
        </row>
        <row r="1230">
          <cell r="A1230" t="str">
            <v>M202</v>
          </cell>
          <cell r="B1230" t="str">
            <v>Cimento portland CP-32</v>
          </cell>
          <cell r="C1230" t="str">
            <v>sc</v>
          </cell>
          <cell r="D1230">
            <v>50</v>
          </cell>
          <cell r="E1230" t="str">
            <v>kg</v>
          </cell>
        </row>
        <row r="1231">
          <cell r="A1231" t="str">
            <v>M307</v>
          </cell>
          <cell r="B1231" t="str">
            <v>Cordoalha CP-190 RB D=12,7mm</v>
          </cell>
          <cell r="C1231" t="str">
            <v>kg</v>
          </cell>
          <cell r="D1231">
            <v>1</v>
          </cell>
          <cell r="E1231" t="str">
            <v>kg</v>
          </cell>
        </row>
        <row r="1232">
          <cell r="A1232" t="str">
            <v>M319</v>
          </cell>
          <cell r="B1232" t="str">
            <v>Arame recozido nº. 18</v>
          </cell>
          <cell r="C1232" t="str">
            <v>kg</v>
          </cell>
          <cell r="D1232">
            <v>1</v>
          </cell>
          <cell r="E1232" t="str">
            <v>kg</v>
          </cell>
        </row>
        <row r="1233">
          <cell r="A1233" t="str">
            <v>M320</v>
          </cell>
          <cell r="B1233" t="str">
            <v>Pregos (18x30)</v>
          </cell>
          <cell r="C1233" t="str">
            <v>kg</v>
          </cell>
          <cell r="D1233">
            <v>1</v>
          </cell>
          <cell r="E1233" t="str">
            <v>kg</v>
          </cell>
        </row>
        <row r="1234">
          <cell r="A1234" t="str">
            <v>M321</v>
          </cell>
          <cell r="B1234" t="str">
            <v>Arame farpado nº. 16 galv. simples</v>
          </cell>
          <cell r="C1234" t="str">
            <v>rl</v>
          </cell>
          <cell r="D1234">
            <v>250</v>
          </cell>
          <cell r="E1234" t="str">
            <v>m</v>
          </cell>
        </row>
        <row r="1235">
          <cell r="A1235" t="str">
            <v>M322</v>
          </cell>
          <cell r="B1235" t="str">
            <v>Grampo para cerca galvanizado 1 x 9</v>
          </cell>
          <cell r="C1235" t="str">
            <v>kg</v>
          </cell>
          <cell r="D1235">
            <v>1</v>
          </cell>
          <cell r="E1235" t="str">
            <v>kg</v>
          </cell>
        </row>
        <row r="1236">
          <cell r="A1236" t="str">
            <v>M323</v>
          </cell>
          <cell r="B1236" t="str">
            <v>Cantoneira de aço 4" x 4" x 3/8"</v>
          </cell>
          <cell r="C1236" t="str">
            <v>kg</v>
          </cell>
          <cell r="D1236">
            <v>1</v>
          </cell>
          <cell r="E1236" t="str">
            <v>kg</v>
          </cell>
        </row>
        <row r="1237">
          <cell r="A1237" t="str">
            <v>M324</v>
          </cell>
          <cell r="B1237" t="str">
            <v>Pórtico metálico (15 a 17m de vão)</v>
          </cell>
          <cell r="C1237" t="str">
            <v>un</v>
          </cell>
          <cell r="D1237">
            <v>1</v>
          </cell>
          <cell r="E1237" t="str">
            <v>un</v>
          </cell>
        </row>
        <row r="1238">
          <cell r="A1238" t="str">
            <v>M325</v>
          </cell>
          <cell r="B1238" t="str">
            <v>Trilho metálico TR-37 (usado)</v>
          </cell>
          <cell r="C1238" t="str">
            <v>kg</v>
          </cell>
          <cell r="D1238">
            <v>1</v>
          </cell>
          <cell r="E1238" t="str">
            <v>kg</v>
          </cell>
        </row>
        <row r="1239">
          <cell r="A1239" t="str">
            <v>M326</v>
          </cell>
          <cell r="B1239" t="str">
            <v>Série de brocas S-12 D=22 mm</v>
          </cell>
          <cell r="C1239" t="str">
            <v>un</v>
          </cell>
          <cell r="D1239">
            <v>1</v>
          </cell>
          <cell r="E1239" t="str">
            <v>un</v>
          </cell>
        </row>
        <row r="1240">
          <cell r="A1240" t="str">
            <v>M328</v>
          </cell>
          <cell r="B1240" t="str">
            <v>Luva de emenda D=32mm</v>
          </cell>
          <cell r="C1240" t="str">
            <v>un</v>
          </cell>
          <cell r="D1240">
            <v>1</v>
          </cell>
          <cell r="E1240" t="str">
            <v>un</v>
          </cell>
        </row>
        <row r="1241">
          <cell r="A1241" t="str">
            <v>M330</v>
          </cell>
          <cell r="B1241" t="str">
            <v>Calha met. semicircular D=40 cm</v>
          </cell>
          <cell r="C1241" t="str">
            <v>m</v>
          </cell>
          <cell r="D1241">
            <v>1</v>
          </cell>
          <cell r="E1241" t="str">
            <v>m</v>
          </cell>
        </row>
        <row r="1242">
          <cell r="A1242" t="str">
            <v>M331</v>
          </cell>
          <cell r="B1242" t="str">
            <v>Paraf. fixação calha met. (1/2"x1")</v>
          </cell>
          <cell r="C1242" t="str">
            <v>un</v>
          </cell>
          <cell r="D1242">
            <v>1</v>
          </cell>
          <cell r="E1242" t="str">
            <v>un</v>
          </cell>
        </row>
        <row r="1243">
          <cell r="A1243" t="str">
            <v>M332</v>
          </cell>
          <cell r="B1243" t="str">
            <v>Paraf. forma de madeira (1/2"x3")</v>
          </cell>
          <cell r="C1243" t="str">
            <v>kg</v>
          </cell>
          <cell r="D1243">
            <v>1</v>
          </cell>
          <cell r="E1243" t="str">
            <v>kg</v>
          </cell>
        </row>
        <row r="1244">
          <cell r="A1244" t="str">
            <v>M334</v>
          </cell>
          <cell r="B1244" t="str">
            <v>Paraf. zinc. c/ fenda 1 1/2"x3/16"</v>
          </cell>
          <cell r="C1244" t="str">
            <v>un</v>
          </cell>
          <cell r="D1244">
            <v>1</v>
          </cell>
          <cell r="E1244" t="str">
            <v>un</v>
          </cell>
        </row>
        <row r="1245">
          <cell r="A1245" t="str">
            <v>M335</v>
          </cell>
          <cell r="B1245" t="str">
            <v>Paraf. zincado francês 4" x 5/16"</v>
          </cell>
          <cell r="C1245" t="str">
            <v>un</v>
          </cell>
          <cell r="D1245">
            <v>1</v>
          </cell>
          <cell r="E1245" t="str">
            <v>un</v>
          </cell>
        </row>
        <row r="1246">
          <cell r="A1246" t="str">
            <v>M338</v>
          </cell>
          <cell r="B1246" t="str">
            <v>Cano de ferro D=3/4"</v>
          </cell>
          <cell r="C1246" t="str">
            <v>pç</v>
          </cell>
          <cell r="D1246">
            <v>6</v>
          </cell>
          <cell r="E1246" t="str">
            <v>m</v>
          </cell>
        </row>
        <row r="1247">
          <cell r="A1247" t="str">
            <v>M339</v>
          </cell>
          <cell r="B1247" t="str">
            <v>Cantoneira ferro (3,0"x3,0"x3/8")</v>
          </cell>
          <cell r="C1247" t="str">
            <v>kg</v>
          </cell>
          <cell r="D1247">
            <v>1</v>
          </cell>
          <cell r="E1247" t="str">
            <v>kg</v>
          </cell>
        </row>
        <row r="1248">
          <cell r="A1248" t="str">
            <v>M340</v>
          </cell>
          <cell r="B1248" t="str">
            <v>Tampão de ferro fundido</v>
          </cell>
          <cell r="C1248" t="str">
            <v>un</v>
          </cell>
          <cell r="D1248">
            <v>1</v>
          </cell>
          <cell r="E1248" t="str">
            <v>un</v>
          </cell>
        </row>
        <row r="1249">
          <cell r="A1249" t="str">
            <v>M341</v>
          </cell>
          <cell r="B1249" t="str">
            <v>Defensa met. maleável simples</v>
          </cell>
          <cell r="C1249" t="str">
            <v>mod</v>
          </cell>
          <cell r="D1249">
            <v>1</v>
          </cell>
          <cell r="E1249" t="str">
            <v>mod</v>
          </cell>
        </row>
        <row r="1250">
          <cell r="A1250" t="str">
            <v>M342</v>
          </cell>
          <cell r="B1250" t="str">
            <v>Defensa met. maleável dupla</v>
          </cell>
          <cell r="C1250" t="str">
            <v>mod</v>
          </cell>
          <cell r="D1250">
            <v>1</v>
          </cell>
          <cell r="E1250" t="str">
            <v>mod</v>
          </cell>
        </row>
        <row r="1251">
          <cell r="A1251" t="str">
            <v>M343</v>
          </cell>
          <cell r="B1251" t="str">
            <v>Defensa met. semi-maleável simples</v>
          </cell>
          <cell r="C1251" t="str">
            <v>mod</v>
          </cell>
          <cell r="D1251">
            <v>1</v>
          </cell>
          <cell r="E1251" t="str">
            <v>mod</v>
          </cell>
        </row>
        <row r="1252">
          <cell r="A1252" t="str">
            <v>M344</v>
          </cell>
          <cell r="B1252" t="str">
            <v>Defensa met. semi-maleável dupla</v>
          </cell>
          <cell r="C1252" t="str">
            <v>mod</v>
          </cell>
          <cell r="D1252">
            <v>1</v>
          </cell>
          <cell r="E1252" t="str">
            <v>mod</v>
          </cell>
        </row>
        <row r="1253">
          <cell r="A1253" t="str">
            <v>M345</v>
          </cell>
          <cell r="B1253" t="str">
            <v>Chapa de aço n. 28 (fina)</v>
          </cell>
          <cell r="C1253" t="str">
            <v>kg</v>
          </cell>
          <cell r="D1253">
            <v>1</v>
          </cell>
          <cell r="E1253" t="str">
            <v>kg</v>
          </cell>
        </row>
        <row r="1254">
          <cell r="A1254" t="str">
            <v>M346</v>
          </cell>
          <cell r="B1254" t="str">
            <v>Chapa de aço n. 16 (tratada)</v>
          </cell>
          <cell r="C1254" t="str">
            <v>m2</v>
          </cell>
          <cell r="D1254">
            <v>1</v>
          </cell>
          <cell r="E1254" t="str">
            <v>m2</v>
          </cell>
        </row>
        <row r="1255">
          <cell r="A1255" t="str">
            <v>M347</v>
          </cell>
          <cell r="B1255" t="str">
            <v>Dente p/ fresadora 1000 C</v>
          </cell>
          <cell r="C1255" t="str">
            <v>un</v>
          </cell>
          <cell r="D1255">
            <v>1</v>
          </cell>
          <cell r="E1255" t="str">
            <v>un</v>
          </cell>
        </row>
        <row r="1256">
          <cell r="A1256" t="str">
            <v>M348</v>
          </cell>
          <cell r="B1256" t="str">
            <v>Porta dente p/ fresadora 1000 C</v>
          </cell>
          <cell r="C1256" t="str">
            <v>un</v>
          </cell>
          <cell r="D1256">
            <v>1</v>
          </cell>
          <cell r="E1256" t="str">
            <v>un</v>
          </cell>
        </row>
        <row r="1257">
          <cell r="A1257" t="str">
            <v>M349</v>
          </cell>
          <cell r="B1257" t="str">
            <v>Dente p/ fresadora 2000 DC</v>
          </cell>
          <cell r="C1257" t="str">
            <v>un</v>
          </cell>
          <cell r="D1257">
            <v>1</v>
          </cell>
          <cell r="E1257" t="str">
            <v>un</v>
          </cell>
        </row>
        <row r="1258">
          <cell r="A1258" t="str">
            <v>M350</v>
          </cell>
          <cell r="B1258" t="str">
            <v>Porta dente p/ fresadora 2000 DC</v>
          </cell>
          <cell r="C1258" t="str">
            <v>un</v>
          </cell>
          <cell r="D1258">
            <v>1</v>
          </cell>
          <cell r="E1258" t="str">
            <v>un</v>
          </cell>
        </row>
        <row r="1259">
          <cell r="A1259" t="str">
            <v>M351</v>
          </cell>
          <cell r="B1259" t="str">
            <v>Estrut. (tunnel liner) D=1,6m galv.</v>
          </cell>
          <cell r="C1259" t="str">
            <v>m</v>
          </cell>
          <cell r="D1259">
            <v>1</v>
          </cell>
          <cell r="E1259" t="str">
            <v>m</v>
          </cell>
        </row>
        <row r="1260">
          <cell r="A1260" t="str">
            <v>M352</v>
          </cell>
          <cell r="B1260" t="str">
            <v>Estrut. (tunnel liner) D=2,0m galv.</v>
          </cell>
          <cell r="C1260" t="str">
            <v>m</v>
          </cell>
          <cell r="D1260">
            <v>1</v>
          </cell>
          <cell r="E1260" t="str">
            <v>m</v>
          </cell>
        </row>
        <row r="1261">
          <cell r="A1261" t="str">
            <v>M353</v>
          </cell>
          <cell r="B1261" t="str">
            <v>Estrut. (tunnel liner) D=1,6m epoxy</v>
          </cell>
          <cell r="C1261" t="str">
            <v>m</v>
          </cell>
          <cell r="D1261">
            <v>1</v>
          </cell>
          <cell r="E1261" t="str">
            <v>m</v>
          </cell>
        </row>
        <row r="1262">
          <cell r="A1262" t="str">
            <v>M354</v>
          </cell>
          <cell r="B1262" t="str">
            <v>Estrut, (tunnel liner) D=2,0m epoxy</v>
          </cell>
          <cell r="C1262" t="str">
            <v>m</v>
          </cell>
          <cell r="D1262">
            <v>1</v>
          </cell>
          <cell r="E1262" t="str">
            <v>m</v>
          </cell>
        </row>
        <row r="1263">
          <cell r="A1263" t="str">
            <v>M355</v>
          </cell>
          <cell r="B1263" t="str">
            <v>Chapa mult. D=1,60 m rev. galv.</v>
          </cell>
          <cell r="C1263" t="str">
            <v>m</v>
          </cell>
          <cell r="D1263">
            <v>1</v>
          </cell>
          <cell r="E1263" t="str">
            <v>m</v>
          </cell>
        </row>
        <row r="1264">
          <cell r="A1264" t="str">
            <v>M356</v>
          </cell>
          <cell r="B1264" t="str">
            <v>Chapa mult. D=2,00 m rev. galv.</v>
          </cell>
          <cell r="C1264" t="str">
            <v>m</v>
          </cell>
          <cell r="D1264">
            <v>1</v>
          </cell>
          <cell r="E1264" t="str">
            <v>m</v>
          </cell>
        </row>
        <row r="1265">
          <cell r="A1265" t="str">
            <v>M357</v>
          </cell>
          <cell r="B1265" t="str">
            <v>Chapa mult. D=1,60 m rev. epoxy</v>
          </cell>
          <cell r="C1265" t="str">
            <v>m</v>
          </cell>
          <cell r="D1265">
            <v>1</v>
          </cell>
          <cell r="E1265" t="str">
            <v>m</v>
          </cell>
        </row>
        <row r="1266">
          <cell r="A1266" t="str">
            <v>M358</v>
          </cell>
          <cell r="B1266" t="str">
            <v>Chapa mult. D=2,00 m rev. epoxy</v>
          </cell>
          <cell r="C1266" t="str">
            <v>m</v>
          </cell>
          <cell r="D1266">
            <v>1</v>
          </cell>
          <cell r="E1266" t="str">
            <v>m</v>
          </cell>
        </row>
        <row r="1267">
          <cell r="A1267" t="str">
            <v>M359</v>
          </cell>
          <cell r="B1267" t="str">
            <v>Vigas "I" 254 x 117,5mm - 1ª alma</v>
          </cell>
          <cell r="C1267" t="str">
            <v>kg</v>
          </cell>
          <cell r="D1267">
            <v>1</v>
          </cell>
          <cell r="E1267" t="str">
            <v>kg</v>
          </cell>
        </row>
        <row r="1268">
          <cell r="A1268" t="str">
            <v>M361</v>
          </cell>
          <cell r="B1268" t="str">
            <v>Estrut.(tunnel liner) D=1,2m galv.</v>
          </cell>
          <cell r="C1268" t="str">
            <v>m</v>
          </cell>
          <cell r="D1268">
            <v>1</v>
          </cell>
          <cell r="E1268" t="str">
            <v>m</v>
          </cell>
        </row>
        <row r="1269">
          <cell r="A1269" t="str">
            <v>M362</v>
          </cell>
          <cell r="B1269" t="str">
            <v>Estrut. (tunnel liner) D=1,2m epoxy</v>
          </cell>
          <cell r="C1269" t="str">
            <v>m</v>
          </cell>
          <cell r="D1269">
            <v>1</v>
          </cell>
          <cell r="E1269" t="str">
            <v>m</v>
          </cell>
        </row>
        <row r="1270">
          <cell r="A1270" t="str">
            <v>M370</v>
          </cell>
          <cell r="B1270" t="str">
            <v>Bainha metálica diam. int.=45mm MAC</v>
          </cell>
          <cell r="C1270" t="str">
            <v>m</v>
          </cell>
          <cell r="D1270">
            <v>1</v>
          </cell>
          <cell r="E1270" t="str">
            <v>m</v>
          </cell>
        </row>
        <row r="1271">
          <cell r="A1271" t="str">
            <v>M371</v>
          </cell>
          <cell r="B1271" t="str">
            <v>Bainha metálica diam. int.=60mm MAC</v>
          </cell>
          <cell r="C1271" t="str">
            <v>m</v>
          </cell>
          <cell r="D1271">
            <v>1</v>
          </cell>
          <cell r="E1271" t="str">
            <v>m</v>
          </cell>
        </row>
        <row r="1272">
          <cell r="A1272" t="str">
            <v>M372</v>
          </cell>
          <cell r="B1272" t="str">
            <v>Bainha metálica diam. int.=55mm MAC</v>
          </cell>
          <cell r="C1272" t="str">
            <v>m</v>
          </cell>
          <cell r="D1272">
            <v>1</v>
          </cell>
          <cell r="E1272" t="str">
            <v>m</v>
          </cell>
        </row>
        <row r="1273">
          <cell r="A1273" t="str">
            <v>M373</v>
          </cell>
          <cell r="B1273" t="str">
            <v>Bainha metálica diam. int.=70mm MAC</v>
          </cell>
          <cell r="C1273" t="str">
            <v>m</v>
          </cell>
          <cell r="D1273">
            <v>1</v>
          </cell>
          <cell r="E1273" t="str">
            <v>m</v>
          </cell>
        </row>
        <row r="1274">
          <cell r="A1274" t="str">
            <v>M374</v>
          </cell>
          <cell r="B1274" t="str">
            <v>Ancoragem p/ cabo 4V D=1/2" MAC</v>
          </cell>
          <cell r="C1274" t="str">
            <v>cj</v>
          </cell>
          <cell r="D1274">
            <v>1</v>
          </cell>
          <cell r="E1274" t="str">
            <v>cj</v>
          </cell>
        </row>
        <row r="1275">
          <cell r="A1275" t="str">
            <v>M375</v>
          </cell>
          <cell r="B1275" t="str">
            <v>Ancoragem p/ cabo 6V D=1/2" MAC</v>
          </cell>
          <cell r="C1275" t="str">
            <v>cj</v>
          </cell>
          <cell r="D1275">
            <v>1</v>
          </cell>
          <cell r="E1275" t="str">
            <v>cj</v>
          </cell>
        </row>
        <row r="1276">
          <cell r="A1276" t="str">
            <v>M376</v>
          </cell>
          <cell r="B1276" t="str">
            <v>Ancoragem p/ cabo 7V D=1/2" MAC</v>
          </cell>
          <cell r="C1276" t="str">
            <v>cj</v>
          </cell>
          <cell r="D1276">
            <v>1</v>
          </cell>
          <cell r="E1276" t="str">
            <v>cj</v>
          </cell>
        </row>
        <row r="1277">
          <cell r="A1277" t="str">
            <v>M377</v>
          </cell>
          <cell r="B1277" t="str">
            <v>Ancoragem p/ cabo 12V D=1/2" MAC</v>
          </cell>
          <cell r="C1277" t="str">
            <v>cj</v>
          </cell>
          <cell r="D1277">
            <v>1</v>
          </cell>
          <cell r="E1277" t="str">
            <v>cj</v>
          </cell>
        </row>
        <row r="1278">
          <cell r="A1278" t="str">
            <v>M378</v>
          </cell>
          <cell r="B1278" t="str">
            <v>Apoio do porta dente frezad. 2000DC</v>
          </cell>
          <cell r="C1278" t="str">
            <v>un</v>
          </cell>
          <cell r="D1278">
            <v>1</v>
          </cell>
          <cell r="E1278" t="str">
            <v>un</v>
          </cell>
        </row>
        <row r="1279">
          <cell r="A1279" t="str">
            <v>M380</v>
          </cell>
          <cell r="B1279" t="str">
            <v>Bainha metálica D=45mm STUP</v>
          </cell>
          <cell r="C1279" t="str">
            <v>m</v>
          </cell>
          <cell r="D1279">
            <v>1</v>
          </cell>
          <cell r="E1279" t="str">
            <v>m</v>
          </cell>
        </row>
        <row r="1280">
          <cell r="A1280" t="str">
            <v>M381</v>
          </cell>
          <cell r="B1280" t="str">
            <v>Bainha metálica D=60mm STUP</v>
          </cell>
          <cell r="C1280" t="str">
            <v>m</v>
          </cell>
          <cell r="D1280">
            <v>1</v>
          </cell>
          <cell r="E1280" t="str">
            <v>m</v>
          </cell>
        </row>
        <row r="1281">
          <cell r="A1281" t="str">
            <v>M382</v>
          </cell>
          <cell r="B1281" t="str">
            <v>Bainha metálica D=55mm STUP</v>
          </cell>
          <cell r="C1281" t="str">
            <v>m</v>
          </cell>
          <cell r="D1281">
            <v>1</v>
          </cell>
          <cell r="E1281" t="str">
            <v>m</v>
          </cell>
        </row>
        <row r="1282">
          <cell r="A1282" t="str">
            <v>M383</v>
          </cell>
          <cell r="B1282" t="str">
            <v>Bainha metálica D=70mm STUP</v>
          </cell>
          <cell r="C1282" t="str">
            <v>m</v>
          </cell>
          <cell r="D1282">
            <v>1</v>
          </cell>
          <cell r="E1282" t="str">
            <v>m</v>
          </cell>
        </row>
        <row r="1283">
          <cell r="A1283" t="str">
            <v>M384</v>
          </cell>
          <cell r="B1283" t="str">
            <v>Ancoragem p/ cabo 4V D=1/2" STUP</v>
          </cell>
          <cell r="C1283" t="str">
            <v>cj</v>
          </cell>
          <cell r="D1283">
            <v>1</v>
          </cell>
          <cell r="E1283" t="str">
            <v>cj</v>
          </cell>
        </row>
        <row r="1284">
          <cell r="A1284" t="str">
            <v>M385</v>
          </cell>
          <cell r="B1284" t="str">
            <v>Ancoragem p/ cabo 6V D=1/2" STUP</v>
          </cell>
          <cell r="C1284" t="str">
            <v>cj</v>
          </cell>
          <cell r="D1284">
            <v>1</v>
          </cell>
          <cell r="E1284" t="str">
            <v>cj</v>
          </cell>
        </row>
        <row r="1285">
          <cell r="A1285" t="str">
            <v>M386</v>
          </cell>
          <cell r="B1285" t="str">
            <v>Ancoragem p/ cabo 7V D=1/2" STUP</v>
          </cell>
          <cell r="C1285" t="str">
            <v>cj</v>
          </cell>
          <cell r="D1285">
            <v>1</v>
          </cell>
          <cell r="E1285" t="str">
            <v>cj</v>
          </cell>
        </row>
        <row r="1286">
          <cell r="A1286" t="str">
            <v>M387</v>
          </cell>
          <cell r="B1286" t="str">
            <v>Ancoragem p/ cabo 12V D=1/2" STUP</v>
          </cell>
          <cell r="C1286" t="str">
            <v>cj</v>
          </cell>
          <cell r="D1286">
            <v>1</v>
          </cell>
          <cell r="E1286" t="str">
            <v>cj</v>
          </cell>
        </row>
        <row r="1287">
          <cell r="A1287" t="str">
            <v>M390</v>
          </cell>
          <cell r="B1287" t="str">
            <v>Porca de ancoragem D=32mm</v>
          </cell>
          <cell r="C1287" t="str">
            <v>un</v>
          </cell>
          <cell r="D1287">
            <v>1</v>
          </cell>
          <cell r="E1287" t="str">
            <v>un</v>
          </cell>
        </row>
        <row r="1288">
          <cell r="A1288" t="str">
            <v>M391</v>
          </cell>
          <cell r="B1288" t="str">
            <v>Contra porca h=35mm D=32mm</v>
          </cell>
          <cell r="C1288" t="str">
            <v>un</v>
          </cell>
          <cell r="D1288">
            <v>1</v>
          </cell>
          <cell r="E1288" t="str">
            <v>un</v>
          </cell>
        </row>
        <row r="1289">
          <cell r="A1289" t="str">
            <v>M392</v>
          </cell>
          <cell r="B1289" t="str">
            <v>Aço ST 85/105 D=32mm</v>
          </cell>
          <cell r="C1289" t="str">
            <v>m</v>
          </cell>
          <cell r="D1289">
            <v>1</v>
          </cell>
          <cell r="E1289" t="str">
            <v>m</v>
          </cell>
        </row>
        <row r="1290">
          <cell r="A1290" t="str">
            <v>M393</v>
          </cell>
          <cell r="B1290" t="str">
            <v>Placa de ancoragem - 200x200x38mm</v>
          </cell>
          <cell r="C1290" t="str">
            <v>un</v>
          </cell>
          <cell r="D1290">
            <v>1</v>
          </cell>
          <cell r="E1290" t="str">
            <v>un</v>
          </cell>
        </row>
        <row r="1291">
          <cell r="A1291" t="str">
            <v>M394</v>
          </cell>
          <cell r="B1291" t="str">
            <v>Bainha metálica D=38mm</v>
          </cell>
          <cell r="C1291" t="str">
            <v>m</v>
          </cell>
          <cell r="D1291">
            <v>1</v>
          </cell>
          <cell r="E1291" t="str">
            <v>m</v>
          </cell>
        </row>
        <row r="1292">
          <cell r="A1292" t="str">
            <v>M395</v>
          </cell>
          <cell r="B1292" t="str">
            <v>Bits p/ estabil. e recicl. RR/SS250</v>
          </cell>
          <cell r="C1292" t="str">
            <v>un</v>
          </cell>
          <cell r="D1292">
            <v>1</v>
          </cell>
          <cell r="E1292" t="str">
            <v>un</v>
          </cell>
        </row>
        <row r="1293">
          <cell r="A1293" t="str">
            <v>M396</v>
          </cell>
          <cell r="B1293" t="str">
            <v>Porta dente p/ est. e rec. RR/SS250</v>
          </cell>
          <cell r="C1293" t="str">
            <v>un</v>
          </cell>
          <cell r="D1293">
            <v>1</v>
          </cell>
          <cell r="E1293" t="str">
            <v>un</v>
          </cell>
        </row>
        <row r="1294">
          <cell r="A1294" t="str">
            <v>M397</v>
          </cell>
          <cell r="B1294" t="str">
            <v>Dente de corte para equip. recicl.</v>
          </cell>
          <cell r="C1294" t="str">
            <v>un</v>
          </cell>
          <cell r="D1294">
            <v>1</v>
          </cell>
          <cell r="E1294" t="str">
            <v>un</v>
          </cell>
        </row>
        <row r="1295">
          <cell r="A1295" t="str">
            <v>M398</v>
          </cell>
          <cell r="B1295" t="str">
            <v>Chapa de 8,00 mm</v>
          </cell>
          <cell r="C1295" t="str">
            <v>kg</v>
          </cell>
          <cell r="D1295">
            <v>1</v>
          </cell>
          <cell r="E1295" t="str">
            <v>kg</v>
          </cell>
        </row>
        <row r="1296">
          <cell r="A1296" t="str">
            <v>M401</v>
          </cell>
          <cell r="B1296" t="str">
            <v>Pontaletes D=15 cm (tronco p/ esc.)</v>
          </cell>
          <cell r="C1296" t="str">
            <v>m</v>
          </cell>
          <cell r="D1296">
            <v>1</v>
          </cell>
          <cell r="E1296" t="str">
            <v>m</v>
          </cell>
        </row>
        <row r="1297">
          <cell r="A1297" t="str">
            <v>M402</v>
          </cell>
          <cell r="B1297" t="str">
            <v>Pontaletes D=20 cm (tronco p/ esc.)</v>
          </cell>
          <cell r="C1297" t="str">
            <v>m</v>
          </cell>
          <cell r="D1297">
            <v>1</v>
          </cell>
          <cell r="E1297" t="str">
            <v>m</v>
          </cell>
        </row>
        <row r="1298">
          <cell r="A1298" t="str">
            <v>M403</v>
          </cell>
          <cell r="B1298" t="str">
            <v>Mourão madeira H=2,15 m D=9 cm</v>
          </cell>
          <cell r="C1298" t="str">
            <v>un</v>
          </cell>
          <cell r="D1298">
            <v>1</v>
          </cell>
          <cell r="E1298" t="str">
            <v>un</v>
          </cell>
        </row>
        <row r="1299">
          <cell r="A1299" t="str">
            <v>M404</v>
          </cell>
          <cell r="B1299" t="str">
            <v>Mourão madeira H=2,50 m D=12 cm</v>
          </cell>
          <cell r="C1299" t="str">
            <v>un</v>
          </cell>
          <cell r="D1299">
            <v>1</v>
          </cell>
          <cell r="E1299" t="str">
            <v>un</v>
          </cell>
        </row>
        <row r="1300">
          <cell r="A1300" t="str">
            <v>M405</v>
          </cell>
          <cell r="B1300" t="str">
            <v>Ripas de 2,5 cm x 5,0 cm</v>
          </cell>
          <cell r="C1300" t="str">
            <v>m</v>
          </cell>
          <cell r="D1300">
            <v>1</v>
          </cell>
          <cell r="E1300" t="str">
            <v>m</v>
          </cell>
        </row>
        <row r="1301">
          <cell r="A1301" t="str">
            <v>M406</v>
          </cell>
          <cell r="B1301" t="str">
            <v>Caibros de 7,5 cm x 7,5 cm</v>
          </cell>
          <cell r="C1301" t="str">
            <v>m</v>
          </cell>
          <cell r="D1301">
            <v>1</v>
          </cell>
          <cell r="E1301" t="str">
            <v>m</v>
          </cell>
        </row>
        <row r="1302">
          <cell r="A1302" t="str">
            <v>M407</v>
          </cell>
          <cell r="B1302" t="str">
            <v>Tábua pinho de 1ª 2,5 cm x 15,0 cm</v>
          </cell>
          <cell r="C1302" t="str">
            <v>m</v>
          </cell>
          <cell r="D1302">
            <v>1</v>
          </cell>
          <cell r="E1302" t="str">
            <v>m</v>
          </cell>
        </row>
        <row r="1303">
          <cell r="A1303" t="str">
            <v>M408</v>
          </cell>
          <cell r="B1303" t="str">
            <v>Tábua de 5ª 2,5 cm x 30,0 cm</v>
          </cell>
          <cell r="C1303" t="str">
            <v>m</v>
          </cell>
          <cell r="D1303">
            <v>1</v>
          </cell>
          <cell r="E1303" t="str">
            <v>m</v>
          </cell>
        </row>
        <row r="1304">
          <cell r="A1304" t="str">
            <v>M409</v>
          </cell>
          <cell r="B1304" t="str">
            <v>Pranchão de 1ª de 5,0 cm x 30,0 cm</v>
          </cell>
          <cell r="C1304" t="str">
            <v>m</v>
          </cell>
          <cell r="D1304">
            <v>1</v>
          </cell>
          <cell r="E1304" t="str">
            <v>m</v>
          </cell>
        </row>
        <row r="1305">
          <cell r="A1305" t="str">
            <v>M410</v>
          </cell>
          <cell r="B1305" t="str">
            <v>Compensado resinado de 17 mm</v>
          </cell>
          <cell r="C1305" t="str">
            <v>un</v>
          </cell>
          <cell r="D1305">
            <v>2.42</v>
          </cell>
          <cell r="E1305" t="str">
            <v>m2</v>
          </cell>
        </row>
        <row r="1306">
          <cell r="A1306" t="str">
            <v>M411</v>
          </cell>
          <cell r="B1306" t="str">
            <v>Compensado plastificado de 17 mm</v>
          </cell>
          <cell r="C1306" t="str">
            <v>un</v>
          </cell>
          <cell r="D1306">
            <v>2.97</v>
          </cell>
          <cell r="E1306" t="str">
            <v>m2</v>
          </cell>
        </row>
        <row r="1307">
          <cell r="A1307" t="str">
            <v>M412</v>
          </cell>
          <cell r="B1307" t="str">
            <v>Gastalho 10 x 2,0 cm</v>
          </cell>
          <cell r="C1307" t="str">
            <v>m</v>
          </cell>
          <cell r="D1307">
            <v>1</v>
          </cell>
          <cell r="E1307" t="str">
            <v>m</v>
          </cell>
        </row>
        <row r="1308">
          <cell r="A1308" t="str">
            <v>M413</v>
          </cell>
          <cell r="B1308" t="str">
            <v>Gastalho 10 x 2,5 cm</v>
          </cell>
          <cell r="C1308" t="str">
            <v>m</v>
          </cell>
          <cell r="D1308">
            <v>1</v>
          </cell>
          <cell r="E1308" t="str">
            <v>m</v>
          </cell>
        </row>
        <row r="1309">
          <cell r="A1309" t="str">
            <v>M414</v>
          </cell>
          <cell r="B1309" t="str">
            <v>Pranchão 7,5 x 30,0 cm</v>
          </cell>
          <cell r="C1309" t="str">
            <v>un</v>
          </cell>
          <cell r="D1309">
            <v>1</v>
          </cell>
          <cell r="E1309" t="str">
            <v>m</v>
          </cell>
        </row>
        <row r="1310">
          <cell r="A1310" t="str">
            <v>M415</v>
          </cell>
          <cell r="B1310" t="str">
            <v>Tábua 2,5 x 22,5 cm</v>
          </cell>
          <cell r="C1310" t="str">
            <v>un</v>
          </cell>
          <cell r="D1310">
            <v>1</v>
          </cell>
          <cell r="E1310" t="str">
            <v>m</v>
          </cell>
        </row>
        <row r="1311">
          <cell r="A1311" t="str">
            <v>M501</v>
          </cell>
          <cell r="B1311" t="str">
            <v>Dinamite a 60% (gelatina especial)</v>
          </cell>
          <cell r="C1311" t="str">
            <v>kg</v>
          </cell>
          <cell r="D1311">
            <v>1</v>
          </cell>
          <cell r="E1311" t="str">
            <v>kg</v>
          </cell>
        </row>
        <row r="1312">
          <cell r="A1312" t="str">
            <v>M503</v>
          </cell>
          <cell r="B1312" t="str">
            <v>Espoleta comum n. 8</v>
          </cell>
          <cell r="C1312" t="str">
            <v>un</v>
          </cell>
          <cell r="D1312">
            <v>1</v>
          </cell>
          <cell r="E1312" t="str">
            <v>un</v>
          </cell>
        </row>
        <row r="1313">
          <cell r="A1313" t="str">
            <v>M505</v>
          </cell>
          <cell r="B1313" t="str">
            <v>Cordel detonante NP 10</v>
          </cell>
          <cell r="C1313" t="str">
            <v>m</v>
          </cell>
          <cell r="D1313">
            <v>1</v>
          </cell>
          <cell r="E1313" t="str">
            <v>m</v>
          </cell>
        </row>
        <row r="1314">
          <cell r="A1314" t="str">
            <v>M507</v>
          </cell>
          <cell r="B1314" t="str">
            <v>Retardador de cordel</v>
          </cell>
          <cell r="C1314" t="str">
            <v>un</v>
          </cell>
          <cell r="D1314">
            <v>1</v>
          </cell>
          <cell r="E1314" t="str">
            <v>un</v>
          </cell>
        </row>
        <row r="1315">
          <cell r="A1315" t="str">
            <v>M508</v>
          </cell>
          <cell r="B1315" t="str">
            <v>Estopim</v>
          </cell>
          <cell r="C1315" t="str">
            <v>m</v>
          </cell>
          <cell r="D1315">
            <v>1</v>
          </cell>
          <cell r="E1315" t="str">
            <v>m</v>
          </cell>
        </row>
        <row r="1316">
          <cell r="A1316" t="str">
            <v>M600</v>
          </cell>
          <cell r="B1316" t="str">
            <v>Tinta refletiva alquídica p/ 1 ano</v>
          </cell>
          <cell r="C1316" t="str">
            <v>ba</v>
          </cell>
          <cell r="D1316">
            <v>18</v>
          </cell>
          <cell r="E1316" t="str">
            <v>l</v>
          </cell>
        </row>
        <row r="1317">
          <cell r="A1317" t="str">
            <v>M601</v>
          </cell>
          <cell r="B1317" t="str">
            <v>Tinta refletiva acrílica p/ 2 anos</v>
          </cell>
          <cell r="C1317" t="str">
            <v>ba</v>
          </cell>
          <cell r="D1317">
            <v>18</v>
          </cell>
          <cell r="E1317" t="str">
            <v>l</v>
          </cell>
        </row>
        <row r="1318">
          <cell r="A1318" t="str">
            <v>M602</v>
          </cell>
          <cell r="B1318" t="str">
            <v>Adubo NPK (4.14.8)</v>
          </cell>
          <cell r="C1318" t="str">
            <v>kg</v>
          </cell>
          <cell r="D1318">
            <v>1</v>
          </cell>
          <cell r="E1318" t="str">
            <v>kg</v>
          </cell>
        </row>
        <row r="1319">
          <cell r="A1319" t="str">
            <v>M603</v>
          </cell>
          <cell r="B1319" t="str">
            <v>Inseticida</v>
          </cell>
          <cell r="C1319" t="str">
            <v>l</v>
          </cell>
          <cell r="D1319">
            <v>1</v>
          </cell>
          <cell r="E1319" t="str">
            <v>l</v>
          </cell>
        </row>
        <row r="1320">
          <cell r="A1320" t="str">
            <v>M604</v>
          </cell>
          <cell r="B1320" t="str">
            <v>Aditivo plastiment BV-40</v>
          </cell>
          <cell r="C1320" t="str">
            <v>tam</v>
          </cell>
          <cell r="D1320">
            <v>200</v>
          </cell>
          <cell r="E1320" t="str">
            <v>kg</v>
          </cell>
        </row>
        <row r="1321">
          <cell r="A1321" t="str">
            <v>M605</v>
          </cell>
          <cell r="B1321" t="str">
            <v>Cola para tubo PVC</v>
          </cell>
          <cell r="C1321" t="str">
            <v>tb</v>
          </cell>
          <cell r="D1321">
            <v>75</v>
          </cell>
          <cell r="E1321" t="str">
            <v>gr</v>
          </cell>
        </row>
        <row r="1322">
          <cell r="A1322" t="str">
            <v>M606</v>
          </cell>
          <cell r="B1322" t="str">
            <v>Tinta anti-corrosiva</v>
          </cell>
          <cell r="C1322" t="str">
            <v>ba</v>
          </cell>
          <cell r="D1322">
            <v>18</v>
          </cell>
          <cell r="E1322" t="str">
            <v>l</v>
          </cell>
        </row>
        <row r="1323">
          <cell r="A1323" t="str">
            <v>M607</v>
          </cell>
          <cell r="B1323" t="str">
            <v>Óleo de linhaça</v>
          </cell>
          <cell r="C1323" t="str">
            <v>tam</v>
          </cell>
          <cell r="D1323">
            <v>200</v>
          </cell>
          <cell r="E1323" t="str">
            <v>l</v>
          </cell>
        </row>
        <row r="1324">
          <cell r="A1324" t="str">
            <v>M608</v>
          </cell>
          <cell r="B1324" t="str">
            <v>Detergente</v>
          </cell>
          <cell r="C1324" t="str">
            <v>ba</v>
          </cell>
          <cell r="D1324">
            <v>18</v>
          </cell>
          <cell r="E1324" t="str">
            <v>l</v>
          </cell>
        </row>
        <row r="1325">
          <cell r="A1325" t="str">
            <v>M609</v>
          </cell>
          <cell r="B1325" t="str">
            <v>Tinta esmalte sintético fosco</v>
          </cell>
          <cell r="C1325" t="str">
            <v>ba</v>
          </cell>
          <cell r="D1325">
            <v>18</v>
          </cell>
          <cell r="E1325" t="str">
            <v>l</v>
          </cell>
        </row>
        <row r="1326">
          <cell r="A1326" t="str">
            <v>M610</v>
          </cell>
          <cell r="B1326" t="str">
            <v>Pintura epóxica - barra D= 32mm</v>
          </cell>
          <cell r="C1326" t="str">
            <v>m</v>
          </cell>
          <cell r="D1326">
            <v>1</v>
          </cell>
          <cell r="E1326" t="str">
            <v>m</v>
          </cell>
        </row>
        <row r="1327">
          <cell r="A1327" t="str">
            <v>M611</v>
          </cell>
          <cell r="B1327" t="str">
            <v>Redutor tipo 2002 prim. qualidade</v>
          </cell>
          <cell r="C1327" t="str">
            <v>l</v>
          </cell>
          <cell r="D1327">
            <v>1</v>
          </cell>
          <cell r="E1327" t="str">
            <v>l</v>
          </cell>
        </row>
        <row r="1328">
          <cell r="A1328" t="str">
            <v>M612</v>
          </cell>
          <cell r="B1328" t="str">
            <v>Lixa para ferro n. 100</v>
          </cell>
          <cell r="C1328" t="str">
            <v>un</v>
          </cell>
          <cell r="D1328">
            <v>1</v>
          </cell>
          <cell r="E1328" t="str">
            <v>un</v>
          </cell>
        </row>
        <row r="1329">
          <cell r="A1329" t="str">
            <v>M613</v>
          </cell>
          <cell r="B1329" t="str">
            <v>Base de resina alquídica (primer)</v>
          </cell>
          <cell r="C1329" t="str">
            <v>l</v>
          </cell>
          <cell r="D1329">
            <v>1</v>
          </cell>
          <cell r="E1329" t="str">
            <v>l</v>
          </cell>
        </row>
        <row r="1330">
          <cell r="A1330" t="str">
            <v>M615</v>
          </cell>
          <cell r="B1330" t="str">
            <v>Microesferas PRE-MIX</v>
          </cell>
          <cell r="C1330" t="str">
            <v>kg</v>
          </cell>
          <cell r="D1330">
            <v>1</v>
          </cell>
          <cell r="E1330" t="str">
            <v>kg</v>
          </cell>
        </row>
        <row r="1331">
          <cell r="A1331" t="str">
            <v>M616</v>
          </cell>
          <cell r="B1331" t="str">
            <v>Microesferas DROP-ON</v>
          </cell>
          <cell r="C1331" t="str">
            <v>kg</v>
          </cell>
          <cell r="D1331">
            <v>1</v>
          </cell>
          <cell r="E1331" t="str">
            <v>kg</v>
          </cell>
        </row>
        <row r="1332">
          <cell r="A1332" t="str">
            <v>M617</v>
          </cell>
          <cell r="B1332" t="str">
            <v>Massa termoplástica para extrusão</v>
          </cell>
          <cell r="C1332" t="str">
            <v>kg</v>
          </cell>
          <cell r="D1332">
            <v>1</v>
          </cell>
          <cell r="E1332" t="str">
            <v>kg</v>
          </cell>
        </row>
        <row r="1333">
          <cell r="A1333" t="str">
            <v>M618</v>
          </cell>
          <cell r="B1333" t="str">
            <v>Massa termoplástica para aspersão</v>
          </cell>
          <cell r="C1333" t="str">
            <v>kg</v>
          </cell>
          <cell r="D1333">
            <v>1</v>
          </cell>
          <cell r="E1333" t="str">
            <v>kg</v>
          </cell>
        </row>
        <row r="1334">
          <cell r="A1334" t="str">
            <v>M619</v>
          </cell>
          <cell r="B1334" t="str">
            <v>Cola poliester</v>
          </cell>
          <cell r="C1334" t="str">
            <v>kg</v>
          </cell>
          <cell r="D1334">
            <v>1</v>
          </cell>
          <cell r="E1334" t="str">
            <v>kg</v>
          </cell>
        </row>
        <row r="1335">
          <cell r="A1335" t="str">
            <v>M620</v>
          </cell>
          <cell r="B1335" t="str">
            <v>Protetor de cura do concreto</v>
          </cell>
          <cell r="C1335" t="str">
            <v>tam</v>
          </cell>
          <cell r="D1335">
            <v>180</v>
          </cell>
          <cell r="E1335" t="str">
            <v>kg</v>
          </cell>
        </row>
        <row r="1336">
          <cell r="A1336" t="str">
            <v>M621</v>
          </cell>
          <cell r="B1336" t="str">
            <v>Desmoldante</v>
          </cell>
          <cell r="C1336" t="str">
            <v>tam</v>
          </cell>
          <cell r="D1336">
            <v>180</v>
          </cell>
          <cell r="E1336" t="str">
            <v>kg</v>
          </cell>
        </row>
        <row r="1337">
          <cell r="A1337" t="str">
            <v>M622</v>
          </cell>
          <cell r="B1337" t="str">
            <v>Interplast N</v>
          </cell>
          <cell r="C1337" t="str">
            <v>sc</v>
          </cell>
          <cell r="D1337">
            <v>50</v>
          </cell>
          <cell r="E1337" t="str">
            <v>kg</v>
          </cell>
        </row>
        <row r="1338">
          <cell r="A1338" t="str">
            <v>M623</v>
          </cell>
          <cell r="B1338" t="str">
            <v>Gás propano</v>
          </cell>
          <cell r="C1338" t="str">
            <v>kg</v>
          </cell>
          <cell r="D1338">
            <v>1</v>
          </cell>
          <cell r="E1338" t="str">
            <v>kg</v>
          </cell>
        </row>
        <row r="1339">
          <cell r="A1339" t="str">
            <v>M624</v>
          </cell>
          <cell r="B1339" t="str">
            <v>Tinta para pré-marcação</v>
          </cell>
          <cell r="C1339" t="str">
            <v>l</v>
          </cell>
          <cell r="D1339">
            <v>1</v>
          </cell>
          <cell r="E1339" t="str">
            <v>l</v>
          </cell>
        </row>
        <row r="1340">
          <cell r="A1340" t="str">
            <v>M625</v>
          </cell>
          <cell r="B1340" t="str">
            <v>Acetileno</v>
          </cell>
          <cell r="C1340" t="str">
            <v>m3</v>
          </cell>
          <cell r="D1340">
            <v>1</v>
          </cell>
          <cell r="E1340" t="str">
            <v>m3</v>
          </cell>
        </row>
        <row r="1341">
          <cell r="A1341" t="str">
            <v>M626</v>
          </cell>
          <cell r="B1341" t="str">
            <v>Oxigênio</v>
          </cell>
          <cell r="C1341" t="str">
            <v>m3</v>
          </cell>
          <cell r="D1341">
            <v>1</v>
          </cell>
          <cell r="E1341" t="str">
            <v>m3</v>
          </cell>
        </row>
        <row r="1342">
          <cell r="A1342" t="str">
            <v>M700</v>
          </cell>
          <cell r="B1342" t="str">
            <v>Tijolo comum maciço (5,5x9x19) cm</v>
          </cell>
          <cell r="C1342" t="str">
            <v>mlh</v>
          </cell>
          <cell r="D1342">
            <v>1000</v>
          </cell>
          <cell r="E1342" t="str">
            <v>un</v>
          </cell>
        </row>
        <row r="1343">
          <cell r="A1343" t="str">
            <v>M702</v>
          </cell>
          <cell r="B1343" t="str">
            <v>Cal hidratada</v>
          </cell>
          <cell r="C1343" t="str">
            <v>sc</v>
          </cell>
          <cell r="D1343">
            <v>20</v>
          </cell>
          <cell r="E1343" t="str">
            <v>kg</v>
          </cell>
        </row>
        <row r="1344">
          <cell r="A1344" t="str">
            <v>M703</v>
          </cell>
          <cell r="B1344" t="str">
            <v>Tijolo 20 x 30 cm</v>
          </cell>
          <cell r="C1344" t="str">
            <v>mlh</v>
          </cell>
          <cell r="D1344">
            <v>1000</v>
          </cell>
          <cell r="E1344" t="str">
            <v>un</v>
          </cell>
        </row>
        <row r="1345">
          <cell r="A1345" t="str">
            <v>M704</v>
          </cell>
          <cell r="B1345" t="str">
            <v>Areia Lavada Comercial</v>
          </cell>
          <cell r="C1345" t="str">
            <v>m3</v>
          </cell>
          <cell r="D1345">
            <v>1</v>
          </cell>
          <cell r="E1345" t="str">
            <v>m3</v>
          </cell>
        </row>
        <row r="1346">
          <cell r="A1346" t="str">
            <v>M705</v>
          </cell>
          <cell r="B1346" t="str">
            <v>Pó de pedra</v>
          </cell>
          <cell r="C1346" t="str">
            <v>m3</v>
          </cell>
          <cell r="D1346">
            <v>1</v>
          </cell>
          <cell r="E1346" t="str">
            <v>m3</v>
          </cell>
        </row>
        <row r="1347">
          <cell r="A1347" t="str">
            <v>M709</v>
          </cell>
          <cell r="B1347" t="str">
            <v>Brita Comercial</v>
          </cell>
          <cell r="C1347" t="str">
            <v>m3</v>
          </cell>
          <cell r="D1347">
            <v>1</v>
          </cell>
          <cell r="E1347" t="str">
            <v>m3</v>
          </cell>
        </row>
        <row r="1348">
          <cell r="A1348" t="str">
            <v>M710</v>
          </cell>
          <cell r="B1348" t="str">
            <v>Pedra de mão</v>
          </cell>
          <cell r="C1348" t="str">
            <v>m3</v>
          </cell>
          <cell r="D1348">
            <v>1</v>
          </cell>
          <cell r="E1348" t="str">
            <v>m3</v>
          </cell>
        </row>
        <row r="1349">
          <cell r="A1349" t="str">
            <v>M715</v>
          </cell>
          <cell r="B1349" t="str">
            <v>Pó calcário dolomítico</v>
          </cell>
          <cell r="C1349" t="str">
            <v>kg</v>
          </cell>
          <cell r="D1349">
            <v>1</v>
          </cell>
          <cell r="E1349" t="str">
            <v>kg</v>
          </cell>
        </row>
        <row r="1350">
          <cell r="A1350" t="str">
            <v>M901</v>
          </cell>
          <cell r="B1350" t="str">
            <v>Aparelho de apoio neoprene fretado</v>
          </cell>
          <cell r="C1350" t="str">
            <v>dm3</v>
          </cell>
          <cell r="D1350">
            <v>1</v>
          </cell>
          <cell r="E1350" t="str">
            <v>dm3</v>
          </cell>
        </row>
        <row r="1351">
          <cell r="A1351" t="str">
            <v>M902</v>
          </cell>
          <cell r="B1351" t="str">
            <v>Tubo de PVC D=75 mm</v>
          </cell>
          <cell r="C1351" t="str">
            <v>vr</v>
          </cell>
          <cell r="D1351">
            <v>6</v>
          </cell>
          <cell r="E1351" t="str">
            <v>m</v>
          </cell>
        </row>
        <row r="1352">
          <cell r="A1352" t="str">
            <v>M903</v>
          </cell>
          <cell r="B1352" t="str">
            <v>Manta sintética (Bidim) OP-20</v>
          </cell>
          <cell r="C1352" t="str">
            <v>m2</v>
          </cell>
          <cell r="D1352">
            <v>1</v>
          </cell>
          <cell r="E1352" t="str">
            <v>m2</v>
          </cell>
        </row>
        <row r="1353">
          <cell r="A1353" t="str">
            <v>M904</v>
          </cell>
          <cell r="B1353" t="str">
            <v>Manta sintética (Bidim) OP-30</v>
          </cell>
          <cell r="C1353" t="str">
            <v>m2</v>
          </cell>
          <cell r="D1353">
            <v>1</v>
          </cell>
          <cell r="E1353" t="str">
            <v>m2</v>
          </cell>
        </row>
        <row r="1354">
          <cell r="A1354" t="str">
            <v>M905</v>
          </cell>
          <cell r="B1354" t="str">
            <v>Filler</v>
          </cell>
          <cell r="C1354" t="str">
            <v>kg</v>
          </cell>
          <cell r="D1354">
            <v>1</v>
          </cell>
          <cell r="E1354" t="str">
            <v>kg</v>
          </cell>
        </row>
        <row r="1355">
          <cell r="A1355" t="str">
            <v>M906</v>
          </cell>
          <cell r="B1355" t="str">
            <v>Sementes p/ hidrossemeadura</v>
          </cell>
          <cell r="C1355" t="str">
            <v>kg</v>
          </cell>
          <cell r="D1355">
            <v>1</v>
          </cell>
          <cell r="E1355" t="str">
            <v>kg</v>
          </cell>
        </row>
        <row r="1356">
          <cell r="A1356" t="str">
            <v>M907</v>
          </cell>
          <cell r="B1356" t="str">
            <v>Adubo orgânico</v>
          </cell>
          <cell r="C1356" t="str">
            <v>t</v>
          </cell>
          <cell r="D1356">
            <v>1000</v>
          </cell>
          <cell r="E1356" t="str">
            <v>kg</v>
          </cell>
        </row>
        <row r="1357">
          <cell r="A1357" t="str">
            <v>M908</v>
          </cell>
          <cell r="B1357" t="str">
            <v>Eletrodo p/ solda eletr. OK 46.00</v>
          </cell>
          <cell r="C1357" t="str">
            <v>kg</v>
          </cell>
          <cell r="D1357">
            <v>1</v>
          </cell>
          <cell r="E1357" t="str">
            <v>kg</v>
          </cell>
        </row>
        <row r="1358">
          <cell r="A1358" t="str">
            <v>M909</v>
          </cell>
          <cell r="B1358" t="str">
            <v>Tubo de PVC perfurado D=50 mm</v>
          </cell>
          <cell r="C1358" t="str">
            <v>vr</v>
          </cell>
          <cell r="D1358">
            <v>6</v>
          </cell>
          <cell r="E1358" t="str">
            <v>m</v>
          </cell>
        </row>
        <row r="1359">
          <cell r="A1359" t="str">
            <v>M910</v>
          </cell>
          <cell r="B1359" t="str">
            <v>Tubo de PVC rígido D=50 mm</v>
          </cell>
          <cell r="C1359" t="str">
            <v>vr</v>
          </cell>
          <cell r="D1359">
            <v>6</v>
          </cell>
          <cell r="E1359" t="str">
            <v>m</v>
          </cell>
        </row>
        <row r="1360">
          <cell r="A1360" t="str">
            <v>M911</v>
          </cell>
          <cell r="B1360" t="str">
            <v>Tubo de PVC D=100 mm</v>
          </cell>
          <cell r="C1360" t="str">
            <v>vr</v>
          </cell>
          <cell r="D1360">
            <v>6</v>
          </cell>
          <cell r="E1360" t="str">
            <v>m</v>
          </cell>
        </row>
        <row r="1361">
          <cell r="A1361" t="str">
            <v>M920</v>
          </cell>
          <cell r="B1361" t="str">
            <v>Meio tubo de concreto D=40 cm</v>
          </cell>
          <cell r="C1361" t="str">
            <v>m</v>
          </cell>
          <cell r="D1361">
            <v>1</v>
          </cell>
          <cell r="E1361" t="str">
            <v>m</v>
          </cell>
        </row>
        <row r="1362">
          <cell r="A1362" t="str">
            <v>M930</v>
          </cell>
          <cell r="B1362" t="str">
            <v>Gabião caixa 2x1x1m galvanizado</v>
          </cell>
          <cell r="C1362" t="str">
            <v>un</v>
          </cell>
          <cell r="D1362">
            <v>1</v>
          </cell>
          <cell r="E1362" t="str">
            <v>un</v>
          </cell>
        </row>
        <row r="1363">
          <cell r="A1363" t="str">
            <v>M935</v>
          </cell>
          <cell r="B1363" t="str">
            <v>Terra arm. ECE - greide 0&lt;h&lt;6m</v>
          </cell>
          <cell r="C1363" t="str">
            <v>m2</v>
          </cell>
          <cell r="D1363">
            <v>1</v>
          </cell>
          <cell r="E1363" t="str">
            <v>m2</v>
          </cell>
        </row>
        <row r="1364">
          <cell r="A1364" t="str">
            <v>M936</v>
          </cell>
          <cell r="B1364" t="str">
            <v>Terra arm. ECE - greide 6&lt;h&lt;9m</v>
          </cell>
          <cell r="C1364" t="str">
            <v>m2</v>
          </cell>
          <cell r="D1364">
            <v>1</v>
          </cell>
          <cell r="E1364" t="str">
            <v>m2</v>
          </cell>
        </row>
        <row r="1365">
          <cell r="A1365" t="str">
            <v>M937</v>
          </cell>
          <cell r="B1365" t="str">
            <v>Terra arm. ECE - greide 9&lt;h&lt;12m</v>
          </cell>
          <cell r="C1365" t="str">
            <v>m2</v>
          </cell>
          <cell r="D1365">
            <v>1</v>
          </cell>
          <cell r="E1365" t="str">
            <v>m2</v>
          </cell>
        </row>
        <row r="1366">
          <cell r="A1366" t="str">
            <v>M938</v>
          </cell>
          <cell r="B1366" t="str">
            <v>Terra arm. ECE- pé talude 0&lt;h&lt;6m</v>
          </cell>
          <cell r="C1366" t="str">
            <v>m2</v>
          </cell>
          <cell r="D1366">
            <v>1</v>
          </cell>
          <cell r="E1366" t="str">
            <v>m2</v>
          </cell>
        </row>
        <row r="1367">
          <cell r="A1367" t="str">
            <v>M939</v>
          </cell>
          <cell r="B1367" t="str">
            <v>Terra arm. ECE- pé talude 6&lt;h&lt;9m</v>
          </cell>
          <cell r="C1367" t="str">
            <v>m2</v>
          </cell>
          <cell r="D1367">
            <v>1</v>
          </cell>
          <cell r="E1367" t="str">
            <v>m2</v>
          </cell>
        </row>
        <row r="1368">
          <cell r="A1368" t="str">
            <v>M940</v>
          </cell>
          <cell r="B1368" t="str">
            <v>Terra arm. ECE- pé talude 9&lt;h&lt;12m</v>
          </cell>
          <cell r="C1368" t="str">
            <v>m2</v>
          </cell>
          <cell r="D1368">
            <v>1</v>
          </cell>
          <cell r="E1368" t="str">
            <v>m2</v>
          </cell>
        </row>
        <row r="1369">
          <cell r="A1369" t="str">
            <v>M941</v>
          </cell>
          <cell r="B1369" t="str">
            <v>Terra arm. ECE-enc. portante 0&lt;h&lt;6m</v>
          </cell>
          <cell r="C1369" t="str">
            <v>m2</v>
          </cell>
          <cell r="D1369">
            <v>1</v>
          </cell>
          <cell r="E1369" t="str">
            <v>m2</v>
          </cell>
        </row>
        <row r="1370">
          <cell r="A1370" t="str">
            <v>M942</v>
          </cell>
          <cell r="B1370" t="str">
            <v>Terra arm. ECE-enc. portante 6&lt;h&lt;9m</v>
          </cell>
          <cell r="C1370" t="str">
            <v>m2</v>
          </cell>
          <cell r="D1370">
            <v>1</v>
          </cell>
          <cell r="E1370" t="str">
            <v>m2</v>
          </cell>
        </row>
        <row r="1371">
          <cell r="A1371" t="str">
            <v>M945</v>
          </cell>
          <cell r="B1371" t="str">
            <v>Haste para perfuratriz de esteira</v>
          </cell>
          <cell r="C1371" t="str">
            <v>un</v>
          </cell>
          <cell r="D1371">
            <v>1</v>
          </cell>
          <cell r="E1371" t="str">
            <v>un</v>
          </cell>
        </row>
        <row r="1372">
          <cell r="A1372" t="str">
            <v>M946</v>
          </cell>
          <cell r="B1372" t="str">
            <v>Luva para perfuratriz de esteira</v>
          </cell>
          <cell r="C1372" t="str">
            <v>un</v>
          </cell>
          <cell r="D1372">
            <v>1</v>
          </cell>
          <cell r="E1372" t="str">
            <v>un</v>
          </cell>
        </row>
        <row r="1373">
          <cell r="A1373" t="str">
            <v>M947</v>
          </cell>
          <cell r="B1373" t="str">
            <v>Punho para perfuratriz de esteira</v>
          </cell>
          <cell r="C1373" t="str">
            <v>un</v>
          </cell>
          <cell r="D1373">
            <v>1</v>
          </cell>
          <cell r="E1373" t="str">
            <v>un</v>
          </cell>
        </row>
        <row r="1374">
          <cell r="A1374" t="str">
            <v>M948</v>
          </cell>
          <cell r="B1374" t="str">
            <v>Coroa para perfuratriz de esteira</v>
          </cell>
          <cell r="C1374" t="str">
            <v>un</v>
          </cell>
          <cell r="D1374">
            <v>1</v>
          </cell>
          <cell r="E1374" t="str">
            <v>un</v>
          </cell>
        </row>
        <row r="1375">
          <cell r="A1375" t="str">
            <v>M949</v>
          </cell>
          <cell r="B1375" t="str">
            <v>Disco diam. p/ máq. de disco 48kW</v>
          </cell>
          <cell r="C1375" t="str">
            <v>un</v>
          </cell>
          <cell r="D1375">
            <v>1</v>
          </cell>
          <cell r="E1375" t="str">
            <v>un</v>
          </cell>
        </row>
        <row r="1376">
          <cell r="A1376" t="str">
            <v>M950</v>
          </cell>
          <cell r="B1376" t="str">
            <v>Coroa de diamante linha NX</v>
          </cell>
          <cell r="C1376" t="str">
            <v>un</v>
          </cell>
          <cell r="D1376">
            <v>1</v>
          </cell>
          <cell r="E1376" t="str">
            <v>un</v>
          </cell>
        </row>
        <row r="1377">
          <cell r="A1377" t="str">
            <v>M951</v>
          </cell>
          <cell r="B1377" t="str">
            <v>Calibrador de diamante linha NX</v>
          </cell>
          <cell r="C1377" t="str">
            <v>un</v>
          </cell>
          <cell r="D1377">
            <v>1</v>
          </cell>
          <cell r="E1377" t="str">
            <v>un</v>
          </cell>
        </row>
        <row r="1378">
          <cell r="A1378" t="str">
            <v>M952</v>
          </cell>
          <cell r="B1378" t="str">
            <v>Mola comum linha NX</v>
          </cell>
          <cell r="C1378" t="str">
            <v>un</v>
          </cell>
          <cell r="D1378">
            <v>1</v>
          </cell>
          <cell r="E1378" t="str">
            <v>un</v>
          </cell>
        </row>
        <row r="1379">
          <cell r="A1379" t="str">
            <v>M953</v>
          </cell>
          <cell r="B1379" t="str">
            <v>Barrilete simples linha NX</v>
          </cell>
          <cell r="C1379" t="str">
            <v>un</v>
          </cell>
          <cell r="D1379">
            <v>1</v>
          </cell>
          <cell r="E1379" t="str">
            <v>un</v>
          </cell>
        </row>
        <row r="1380">
          <cell r="A1380" t="str">
            <v>M954</v>
          </cell>
          <cell r="B1380" t="str">
            <v>Haste paredes paraleleas c/ niples</v>
          </cell>
          <cell r="C1380" t="str">
            <v>un</v>
          </cell>
          <cell r="D1380">
            <v>1</v>
          </cell>
          <cell r="E1380" t="str">
            <v>un</v>
          </cell>
        </row>
        <row r="1381">
          <cell r="A1381" t="str">
            <v>M955</v>
          </cell>
          <cell r="B1381" t="str">
            <v>Coroa de widia linha NX</v>
          </cell>
          <cell r="C1381" t="str">
            <v>un</v>
          </cell>
          <cell r="D1381">
            <v>1</v>
          </cell>
          <cell r="E1381" t="str">
            <v>un</v>
          </cell>
        </row>
        <row r="1382">
          <cell r="A1382" t="str">
            <v>M956</v>
          </cell>
          <cell r="B1382" t="str">
            <v>Sapata de widia linha NX</v>
          </cell>
          <cell r="C1382" t="str">
            <v>un</v>
          </cell>
          <cell r="D1382">
            <v>1</v>
          </cell>
          <cell r="E1382" t="str">
            <v>un</v>
          </cell>
        </row>
        <row r="1383">
          <cell r="A1383" t="str">
            <v>M957</v>
          </cell>
          <cell r="B1383" t="str">
            <v>Revestimento c/ conector linha NX</v>
          </cell>
          <cell r="C1383" t="str">
            <v>un</v>
          </cell>
          <cell r="D1383">
            <v>1</v>
          </cell>
          <cell r="E1383" t="str">
            <v>un</v>
          </cell>
        </row>
        <row r="1384">
          <cell r="A1384" t="str">
            <v>M958</v>
          </cell>
          <cell r="B1384" t="str">
            <v>Calibrador de widia simples linh NX</v>
          </cell>
          <cell r="C1384" t="str">
            <v>un</v>
          </cell>
          <cell r="D1384">
            <v>1</v>
          </cell>
          <cell r="E1384" t="str">
            <v>un</v>
          </cell>
        </row>
        <row r="1385">
          <cell r="A1385" t="str">
            <v>M960</v>
          </cell>
          <cell r="B1385" t="str">
            <v>Fio de nylon n. 40</v>
          </cell>
          <cell r="C1385" t="str">
            <v>rl</v>
          </cell>
          <cell r="D1385">
            <v>100</v>
          </cell>
          <cell r="E1385" t="str">
            <v>m</v>
          </cell>
        </row>
        <row r="1386">
          <cell r="A1386" t="str">
            <v>M969</v>
          </cell>
          <cell r="B1386" t="str">
            <v>Película refletiva lentes expostas</v>
          </cell>
          <cell r="C1386" t="str">
            <v>m2</v>
          </cell>
          <cell r="D1386">
            <v>1</v>
          </cell>
          <cell r="E1386" t="str">
            <v>m2</v>
          </cell>
        </row>
        <row r="1387">
          <cell r="A1387" t="str">
            <v>M970</v>
          </cell>
          <cell r="B1387" t="str">
            <v>Película refletiva lentes inclusas</v>
          </cell>
          <cell r="C1387" t="str">
            <v>m2</v>
          </cell>
          <cell r="D1387">
            <v>1</v>
          </cell>
          <cell r="E1387" t="str">
            <v>m2</v>
          </cell>
        </row>
        <row r="1388">
          <cell r="A1388" t="str">
            <v>M971</v>
          </cell>
          <cell r="B1388" t="str">
            <v>Dispositivo anti-ofuscante</v>
          </cell>
          <cell r="C1388" t="str">
            <v>m</v>
          </cell>
          <cell r="D1388">
            <v>1</v>
          </cell>
          <cell r="E1388" t="str">
            <v>m</v>
          </cell>
        </row>
        <row r="1389">
          <cell r="A1389" t="str">
            <v>M972</v>
          </cell>
          <cell r="B1389" t="str">
            <v>Tacha refletiva monodirecional</v>
          </cell>
          <cell r="C1389" t="str">
            <v>un</v>
          </cell>
          <cell r="D1389">
            <v>1</v>
          </cell>
          <cell r="E1389" t="str">
            <v>un</v>
          </cell>
        </row>
        <row r="1390">
          <cell r="A1390" t="str">
            <v>M973</v>
          </cell>
          <cell r="B1390" t="str">
            <v>Tacha refletiva bidirecional</v>
          </cell>
          <cell r="C1390" t="str">
            <v>un</v>
          </cell>
          <cell r="D1390">
            <v>1</v>
          </cell>
          <cell r="E1390" t="str">
            <v>un</v>
          </cell>
        </row>
        <row r="1391">
          <cell r="A1391" t="str">
            <v>M974</v>
          </cell>
          <cell r="B1391" t="str">
            <v>Tachão refletivo monodirecional</v>
          </cell>
          <cell r="C1391" t="str">
            <v>un</v>
          </cell>
          <cell r="D1391">
            <v>1</v>
          </cell>
          <cell r="E1391" t="str">
            <v>un</v>
          </cell>
        </row>
        <row r="1392">
          <cell r="A1392" t="str">
            <v>M975</v>
          </cell>
          <cell r="B1392" t="str">
            <v>Tachão refletivo bidirecional</v>
          </cell>
          <cell r="C1392" t="str">
            <v>un</v>
          </cell>
          <cell r="D1392">
            <v>1</v>
          </cell>
          <cell r="E1392" t="str">
            <v>un</v>
          </cell>
        </row>
        <row r="1393">
          <cell r="A1393" t="str">
            <v>M976</v>
          </cell>
          <cell r="B1393" t="str">
            <v>Baguete limitador de polietileno</v>
          </cell>
          <cell r="C1393" t="str">
            <v>m</v>
          </cell>
          <cell r="D1393">
            <v>1</v>
          </cell>
          <cell r="E1393" t="str">
            <v>m</v>
          </cell>
        </row>
        <row r="1394">
          <cell r="A1394" t="str">
            <v>M977</v>
          </cell>
          <cell r="B1394" t="str">
            <v>Selante asfáltico polimerizado</v>
          </cell>
          <cell r="C1394" t="str">
            <v>l</v>
          </cell>
          <cell r="D1394">
            <v>1</v>
          </cell>
          <cell r="E1394" t="str">
            <v>l</v>
          </cell>
        </row>
        <row r="1395">
          <cell r="A1395" t="str">
            <v>M980</v>
          </cell>
          <cell r="B1395" t="str">
            <v>Indenização de jazida</v>
          </cell>
          <cell r="C1395" t="str">
            <v>m3</v>
          </cell>
          <cell r="D1395">
            <v>1</v>
          </cell>
          <cell r="E1395" t="str">
            <v>m3</v>
          </cell>
        </row>
        <row r="1396">
          <cell r="A1396" t="str">
            <v>M982</v>
          </cell>
          <cell r="B1396" t="str">
            <v>Isopor de 5cm de espessura</v>
          </cell>
          <cell r="C1396" t="str">
            <v>m2</v>
          </cell>
          <cell r="D1396">
            <v>1</v>
          </cell>
          <cell r="E1396" t="str">
            <v>m2</v>
          </cell>
        </row>
        <row r="1397">
          <cell r="A1397" t="str">
            <v>M983</v>
          </cell>
          <cell r="B1397" t="str">
            <v>Disco diam. p/ máq. de disco 6kW</v>
          </cell>
          <cell r="C1397" t="str">
            <v>un</v>
          </cell>
          <cell r="D1397">
            <v>1</v>
          </cell>
          <cell r="E1397" t="str">
            <v>un</v>
          </cell>
        </row>
        <row r="1398">
          <cell r="A1398" t="str">
            <v>M984</v>
          </cell>
          <cell r="B1398" t="str">
            <v>Chumbadores</v>
          </cell>
          <cell r="C1398" t="str">
            <v>pç</v>
          </cell>
          <cell r="D1398">
            <v>0.3</v>
          </cell>
          <cell r="E1398" t="str">
            <v>kg</v>
          </cell>
        </row>
        <row r="1399">
          <cell r="A1399" t="str">
            <v>M985</v>
          </cell>
          <cell r="B1399" t="str">
            <v>Tubo plástico para purgadores</v>
          </cell>
          <cell r="C1399" t="str">
            <v>m</v>
          </cell>
          <cell r="D1399">
            <v>1</v>
          </cell>
          <cell r="E1399" t="str">
            <v>m</v>
          </cell>
        </row>
        <row r="1400">
          <cell r="A1400" t="str">
            <v>M996</v>
          </cell>
          <cell r="B1400" t="str">
            <v>Material Demolido</v>
          </cell>
          <cell r="C1400" t="str">
            <v>t</v>
          </cell>
          <cell r="D1400">
            <v>1</v>
          </cell>
          <cell r="E1400" t="str">
            <v>t</v>
          </cell>
        </row>
        <row r="1401">
          <cell r="A1401" t="str">
            <v>M997</v>
          </cell>
          <cell r="B1401" t="str">
            <v>Material Fresado</v>
          </cell>
          <cell r="C1401" t="str">
            <v>t</v>
          </cell>
          <cell r="D1401">
            <v>1</v>
          </cell>
          <cell r="E1401" t="str">
            <v>t</v>
          </cell>
        </row>
        <row r="1402">
          <cell r="A1402" t="str">
            <v>M998</v>
          </cell>
          <cell r="B1402" t="str">
            <v>Madeira</v>
          </cell>
          <cell r="C1402" t="str">
            <v>t</v>
          </cell>
          <cell r="D1402">
            <v>1</v>
          </cell>
          <cell r="E1402" t="str">
            <v>t</v>
          </cell>
        </row>
        <row r="1403">
          <cell r="A1403" t="str">
            <v>M999</v>
          </cell>
          <cell r="B1403" t="str">
            <v>Material retirado da pista</v>
          </cell>
          <cell r="C1403" t="str">
            <v>t</v>
          </cell>
          <cell r="D1403">
            <v>1</v>
          </cell>
          <cell r="E1403" t="str">
            <v>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NTRADA DE DADOS (2)"/>
      <sheetName val="RESUMO GERAL (2)"/>
      <sheetName val="DISTRIBUICAO (2)"/>
      <sheetName val="FORMULAS NÃO MEXER (2)"/>
      <sheetName val="TERRAP EST 1871 A 2169 (2)"/>
      <sheetName val="ENTRADA DE DADOS"/>
      <sheetName val="RESUMO GERAL"/>
      <sheetName val="DISTRIBUICAO"/>
      <sheetName val="FORMULAS NÃO MEXER"/>
      <sheetName val="Plan1 (2)"/>
      <sheetName val="REL. EMP. LAT."/>
      <sheetName val="CORTE PISTA"/>
      <sheetName val=" EMPR. LE"/>
      <sheetName val=" EMPR. LD"/>
      <sheetName val=" ATERRO 100%"/>
      <sheetName val=" ATERRO 95%"/>
      <sheetName val="Plan4"/>
      <sheetName val="JUN. 01"/>
      <sheetName val="resumo"/>
      <sheetName val="Plan1"/>
      <sheetName val="Plan3"/>
      <sheetName val="Plan2"/>
      <sheetName val=" ATER. A 100%(SUB.)"/>
      <sheetName val="PLANILHA DE QUANT. E CUSTOS A"/>
      <sheetName val="SERVIÇOS"/>
      <sheetName val="PLANILHA DE QUANT_ E CUSTOS A"/>
      <sheetName val="Dados não apagar"/>
      <sheetName val="DISTRIBUIÇÃO VOLUMES"/>
      <sheetName val="PLANILHA"/>
      <sheetName val="LIMPEZA LD"/>
      <sheetName val="ATERRO 95% LD"/>
      <sheetName val="REBAIXO LD"/>
      <sheetName val="CORTE LD"/>
      <sheetName val="CORTE LE"/>
      <sheetName val="RACHÃO LD"/>
      <sheetName val="RACHÃO LE"/>
      <sheetName val="COLCHÃO LD"/>
      <sheetName val="ATERRO 100% LD "/>
      <sheetName val="ESCAVAÇAO VALA LD"/>
      <sheetName val="REMOÇÃO CERCA LD"/>
      <sheetName val="ATERRO 100% LE"/>
      <sheetName val="REMOÇÃO DE CERCA"/>
      <sheetName val="CUBAÇÃO CORTE EMPRESTIMO Km 397"/>
      <sheetName val="CUBAÇÃO CORTE EMPRESTIMO Km 401"/>
      <sheetName val="ATERRO 95% LE"/>
      <sheetName val="REBAIXO LE"/>
      <sheetName val="COLCHÃO LE"/>
      <sheetName val="EXECUÇÃO DE CERCA"/>
      <sheetName val="DESTOC. ARVOR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refreshError="1"/>
      <sheetData sheetId="46"/>
      <sheetData sheetId="47"/>
      <sheetData sheetId="4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MATERIAIS"/>
      <sheetName val="TABELA"/>
      <sheetName val="SERVIÇOS"/>
      <sheetName val="ESPELHO  "/>
      <sheetName val="Módulo1"/>
      <sheetName val="PLANILHA DE QUANT. E CUSTOS A"/>
    </sheetNames>
    <sheetDataSet>
      <sheetData sheetId="0"/>
      <sheetData sheetId="1"/>
      <sheetData sheetId="2"/>
      <sheetData sheetId="3"/>
      <sheetData sheetId="4"/>
      <sheetData sheetId="5" refreshError="1"/>
      <sheetData sheetId="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dos de entrada 1"/>
      <sheetName val="Dados de entrada 2"/>
      <sheetName val="Dados de entrada 3"/>
      <sheetName val="Dados de entrada 4"/>
      <sheetName val="Capa"/>
      <sheetName val="Página 1"/>
      <sheetName val="Página 2"/>
      <sheetName val="Página 3"/>
      <sheetName val="Página 4"/>
      <sheetName val="Página 5"/>
      <sheetName val="Página 6"/>
      <sheetName val="Página 7"/>
      <sheetName val="Página 8"/>
      <sheetName val="Página 9"/>
      <sheetName val="Página 10"/>
      <sheetName val="Página 11"/>
      <sheetName val="Página 12"/>
      <sheetName val="Página 13"/>
      <sheetName val="Dens. médias"/>
      <sheetName val="Dens. teórica"/>
      <sheetName val="Teo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3">
          <cell r="A3">
            <v>4</v>
          </cell>
        </row>
        <row r="4">
          <cell r="A4">
            <v>4.5</v>
          </cell>
        </row>
        <row r="5">
          <cell r="A5">
            <v>5</v>
          </cell>
        </row>
        <row r="6">
          <cell r="A6">
            <v>5.5</v>
          </cell>
        </row>
        <row r="7">
          <cell r="A7">
            <v>6</v>
          </cell>
        </row>
      </sheetData>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viços Água"/>
      <sheetName val="QCI - 10-01-06"/>
      <sheetName val="Serviços Esgoto"/>
      <sheetName val="Remanejamento de Famílas"/>
      <sheetName val="Sistema Viário e Drenagem"/>
      <sheetName val="UHB"/>
      <sheetName val="Reflorestamento"/>
      <sheetName val="CEI"/>
      <sheetName val="BAIXO GUANDU ITAIMBE"/>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de Distribuição de Água"/>
      <sheetName val="Rede Distrib Águ (indice 06-06)"/>
      <sheetName val="Módulo1"/>
      <sheetName val="MEMORIAL"/>
    </sheetNames>
    <sheetDataSet>
      <sheetData sheetId="0"/>
      <sheetData sheetId="1" refreshError="1"/>
      <sheetData sheetId="2" refreshError="1"/>
      <sheetData sheetId="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de Distribuição de Água"/>
      <sheetName val="Rede Distrib Águ (indice 06-06)"/>
      <sheetName val="Módulo1"/>
    </sheetNames>
    <sheetDataSet>
      <sheetData sheetId="0"/>
      <sheetData sheetId="1" refreshError="1"/>
      <sheetData sheetId="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3ªCAT.F.C."/>
    </sheetNames>
    <sheetDataSet>
      <sheetData sheetId="0"/>
      <sheetData sheetId="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NAPI.sem"/>
      <sheetName val="SINAPI.com"/>
      <sheetName val="IOPES"/>
      <sheetName val="ORÇAMENTO"/>
      <sheetName val="MDC"/>
      <sheetName val="CPU.IOPES"/>
      <sheetName val="CPU01"/>
      <sheetName val="CPU02"/>
      <sheetName val="CPU03"/>
      <sheetName val="CPU04"/>
      <sheetName val="CPU05"/>
      <sheetName val="CPU AdmLocal"/>
      <sheetName val="BDI"/>
      <sheetName val="CRONOGRAMA"/>
      <sheetName val="MEM.DESCRITIVO"/>
    </sheetNames>
    <sheetDataSet>
      <sheetData sheetId="0"/>
      <sheetData sheetId="1"/>
      <sheetData sheetId="2"/>
      <sheetData sheetId="3">
        <row r="7">
          <cell r="C7" t="str">
            <v xml:space="preserve">PREFEITURA DE CONCEIÇÃO DO CASTELO/ES </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951"/>
  <sheetViews>
    <sheetView topLeftCell="A7" workbookViewId="0">
      <selection activeCell="A11" sqref="A11"/>
    </sheetView>
  </sheetViews>
  <sheetFormatPr defaultRowHeight="15" x14ac:dyDescent="0.25"/>
  <cols>
    <col min="1" max="1" width="9.42578125" style="162" customWidth="1"/>
    <col min="2" max="2" width="109.7109375" style="162" customWidth="1"/>
    <col min="3" max="3" width="19.7109375" style="158" bestFit="1" customWidth="1"/>
    <col min="4" max="4" width="18.85546875" style="162" bestFit="1" customWidth="1"/>
    <col min="5" max="247" width="9.140625" style="162"/>
    <col min="248" max="248" width="70.28515625" style="162" customWidth="1"/>
    <col min="249" max="249" width="17.5703125" style="162" customWidth="1"/>
    <col min="250" max="250" width="70.28515625" style="162" customWidth="1"/>
    <col min="251" max="251" width="17.5703125" style="162" customWidth="1"/>
    <col min="252" max="252" width="15.28515625" style="162" customWidth="1"/>
    <col min="253" max="253" width="48.7109375" style="162" customWidth="1"/>
    <col min="254" max="254" width="24.5703125" style="162" customWidth="1"/>
    <col min="255" max="255" width="48.7109375" style="162" customWidth="1"/>
    <col min="256" max="256" width="8.28515625" style="162" customWidth="1"/>
    <col min="257" max="257" width="38.7109375" style="162" customWidth="1"/>
    <col min="258" max="258" width="21.140625" style="162" customWidth="1"/>
    <col min="259" max="259" width="82" style="162" customWidth="1"/>
    <col min="260" max="503" width="9.140625" style="162"/>
    <col min="504" max="504" width="70.28515625" style="162" customWidth="1"/>
    <col min="505" max="505" width="17.5703125" style="162" customWidth="1"/>
    <col min="506" max="506" width="70.28515625" style="162" customWidth="1"/>
    <col min="507" max="507" width="17.5703125" style="162" customWidth="1"/>
    <col min="508" max="508" width="15.28515625" style="162" customWidth="1"/>
    <col min="509" max="509" width="48.7109375" style="162" customWidth="1"/>
    <col min="510" max="510" width="24.5703125" style="162" customWidth="1"/>
    <col min="511" max="511" width="48.7109375" style="162" customWidth="1"/>
    <col min="512" max="512" width="8.28515625" style="162" customWidth="1"/>
    <col min="513" max="513" width="38.7109375" style="162" customWidth="1"/>
    <col min="514" max="514" width="21.140625" style="162" customWidth="1"/>
    <col min="515" max="515" width="82" style="162" customWidth="1"/>
    <col min="516" max="759" width="9.140625" style="162"/>
    <col min="760" max="760" width="70.28515625" style="162" customWidth="1"/>
    <col min="761" max="761" width="17.5703125" style="162" customWidth="1"/>
    <col min="762" max="762" width="70.28515625" style="162" customWidth="1"/>
    <col min="763" max="763" width="17.5703125" style="162" customWidth="1"/>
    <col min="764" max="764" width="15.28515625" style="162" customWidth="1"/>
    <col min="765" max="765" width="48.7109375" style="162" customWidth="1"/>
    <col min="766" max="766" width="24.5703125" style="162" customWidth="1"/>
    <col min="767" max="767" width="48.7109375" style="162" customWidth="1"/>
    <col min="768" max="768" width="8.28515625" style="162" customWidth="1"/>
    <col min="769" max="769" width="38.7109375" style="162" customWidth="1"/>
    <col min="770" max="770" width="21.140625" style="162" customWidth="1"/>
    <col min="771" max="771" width="82" style="162" customWidth="1"/>
    <col min="772" max="1015" width="9.140625" style="162"/>
    <col min="1016" max="1016" width="70.28515625" style="162" customWidth="1"/>
    <col min="1017" max="1017" width="17.5703125" style="162" customWidth="1"/>
    <col min="1018" max="1018" width="70.28515625" style="162" customWidth="1"/>
    <col min="1019" max="1019" width="17.5703125" style="162" customWidth="1"/>
    <col min="1020" max="1020" width="15.28515625" style="162" customWidth="1"/>
    <col min="1021" max="1021" width="48.7109375" style="162" customWidth="1"/>
    <col min="1022" max="1022" width="24.5703125" style="162" customWidth="1"/>
    <col min="1023" max="1023" width="48.7109375" style="162" customWidth="1"/>
    <col min="1024" max="1024" width="8.28515625" style="162" customWidth="1"/>
    <col min="1025" max="1025" width="38.7109375" style="162" customWidth="1"/>
    <col min="1026" max="1026" width="21.140625" style="162" customWidth="1"/>
    <col min="1027" max="1027" width="82" style="162" customWidth="1"/>
    <col min="1028" max="1271" width="9.140625" style="162"/>
    <col min="1272" max="1272" width="70.28515625" style="162" customWidth="1"/>
    <col min="1273" max="1273" width="17.5703125" style="162" customWidth="1"/>
    <col min="1274" max="1274" width="70.28515625" style="162" customWidth="1"/>
    <col min="1275" max="1275" width="17.5703125" style="162" customWidth="1"/>
    <col min="1276" max="1276" width="15.28515625" style="162" customWidth="1"/>
    <col min="1277" max="1277" width="48.7109375" style="162" customWidth="1"/>
    <col min="1278" max="1278" width="24.5703125" style="162" customWidth="1"/>
    <col min="1279" max="1279" width="48.7109375" style="162" customWidth="1"/>
    <col min="1280" max="1280" width="8.28515625" style="162" customWidth="1"/>
    <col min="1281" max="1281" width="38.7109375" style="162" customWidth="1"/>
    <col min="1282" max="1282" width="21.140625" style="162" customWidth="1"/>
    <col min="1283" max="1283" width="82" style="162" customWidth="1"/>
    <col min="1284" max="1527" width="9.140625" style="162"/>
    <col min="1528" max="1528" width="70.28515625" style="162" customWidth="1"/>
    <col min="1529" max="1529" width="17.5703125" style="162" customWidth="1"/>
    <col min="1530" max="1530" width="70.28515625" style="162" customWidth="1"/>
    <col min="1531" max="1531" width="17.5703125" style="162" customWidth="1"/>
    <col min="1532" max="1532" width="15.28515625" style="162" customWidth="1"/>
    <col min="1533" max="1533" width="48.7109375" style="162" customWidth="1"/>
    <col min="1534" max="1534" width="24.5703125" style="162" customWidth="1"/>
    <col min="1535" max="1535" width="48.7109375" style="162" customWidth="1"/>
    <col min="1536" max="1536" width="8.28515625" style="162" customWidth="1"/>
    <col min="1537" max="1537" width="38.7109375" style="162" customWidth="1"/>
    <col min="1538" max="1538" width="21.140625" style="162" customWidth="1"/>
    <col min="1539" max="1539" width="82" style="162" customWidth="1"/>
    <col min="1540" max="1783" width="9.140625" style="162"/>
    <col min="1784" max="1784" width="70.28515625" style="162" customWidth="1"/>
    <col min="1785" max="1785" width="17.5703125" style="162" customWidth="1"/>
    <col min="1786" max="1786" width="70.28515625" style="162" customWidth="1"/>
    <col min="1787" max="1787" width="17.5703125" style="162" customWidth="1"/>
    <col min="1788" max="1788" width="15.28515625" style="162" customWidth="1"/>
    <col min="1789" max="1789" width="48.7109375" style="162" customWidth="1"/>
    <col min="1790" max="1790" width="24.5703125" style="162" customWidth="1"/>
    <col min="1791" max="1791" width="48.7109375" style="162" customWidth="1"/>
    <col min="1792" max="1792" width="8.28515625" style="162" customWidth="1"/>
    <col min="1793" max="1793" width="38.7109375" style="162" customWidth="1"/>
    <col min="1794" max="1794" width="21.140625" style="162" customWidth="1"/>
    <col min="1795" max="1795" width="82" style="162" customWidth="1"/>
    <col min="1796" max="2039" width="9.140625" style="162"/>
    <col min="2040" max="2040" width="70.28515625" style="162" customWidth="1"/>
    <col min="2041" max="2041" width="17.5703125" style="162" customWidth="1"/>
    <col min="2042" max="2042" width="70.28515625" style="162" customWidth="1"/>
    <col min="2043" max="2043" width="17.5703125" style="162" customWidth="1"/>
    <col min="2044" max="2044" width="15.28515625" style="162" customWidth="1"/>
    <col min="2045" max="2045" width="48.7109375" style="162" customWidth="1"/>
    <col min="2046" max="2046" width="24.5703125" style="162" customWidth="1"/>
    <col min="2047" max="2047" width="48.7109375" style="162" customWidth="1"/>
    <col min="2048" max="2048" width="8.28515625" style="162" customWidth="1"/>
    <col min="2049" max="2049" width="38.7109375" style="162" customWidth="1"/>
    <col min="2050" max="2050" width="21.140625" style="162" customWidth="1"/>
    <col min="2051" max="2051" width="82" style="162" customWidth="1"/>
    <col min="2052" max="2295" width="9.140625" style="162"/>
    <col min="2296" max="2296" width="70.28515625" style="162" customWidth="1"/>
    <col min="2297" max="2297" width="17.5703125" style="162" customWidth="1"/>
    <col min="2298" max="2298" width="70.28515625" style="162" customWidth="1"/>
    <col min="2299" max="2299" width="17.5703125" style="162" customWidth="1"/>
    <col min="2300" max="2300" width="15.28515625" style="162" customWidth="1"/>
    <col min="2301" max="2301" width="48.7109375" style="162" customWidth="1"/>
    <col min="2302" max="2302" width="24.5703125" style="162" customWidth="1"/>
    <col min="2303" max="2303" width="48.7109375" style="162" customWidth="1"/>
    <col min="2304" max="2304" width="8.28515625" style="162" customWidth="1"/>
    <col min="2305" max="2305" width="38.7109375" style="162" customWidth="1"/>
    <col min="2306" max="2306" width="21.140625" style="162" customWidth="1"/>
    <col min="2307" max="2307" width="82" style="162" customWidth="1"/>
    <col min="2308" max="2551" width="9.140625" style="162"/>
    <col min="2552" max="2552" width="70.28515625" style="162" customWidth="1"/>
    <col min="2553" max="2553" width="17.5703125" style="162" customWidth="1"/>
    <col min="2554" max="2554" width="70.28515625" style="162" customWidth="1"/>
    <col min="2555" max="2555" width="17.5703125" style="162" customWidth="1"/>
    <col min="2556" max="2556" width="15.28515625" style="162" customWidth="1"/>
    <col min="2557" max="2557" width="48.7109375" style="162" customWidth="1"/>
    <col min="2558" max="2558" width="24.5703125" style="162" customWidth="1"/>
    <col min="2559" max="2559" width="48.7109375" style="162" customWidth="1"/>
    <col min="2560" max="2560" width="8.28515625" style="162" customWidth="1"/>
    <col min="2561" max="2561" width="38.7109375" style="162" customWidth="1"/>
    <col min="2562" max="2562" width="21.140625" style="162" customWidth="1"/>
    <col min="2563" max="2563" width="82" style="162" customWidth="1"/>
    <col min="2564" max="2807" width="9.140625" style="162"/>
    <col min="2808" max="2808" width="70.28515625" style="162" customWidth="1"/>
    <col min="2809" max="2809" width="17.5703125" style="162" customWidth="1"/>
    <col min="2810" max="2810" width="70.28515625" style="162" customWidth="1"/>
    <col min="2811" max="2811" width="17.5703125" style="162" customWidth="1"/>
    <col min="2812" max="2812" width="15.28515625" style="162" customWidth="1"/>
    <col min="2813" max="2813" width="48.7109375" style="162" customWidth="1"/>
    <col min="2814" max="2814" width="24.5703125" style="162" customWidth="1"/>
    <col min="2815" max="2815" width="48.7109375" style="162" customWidth="1"/>
    <col min="2816" max="2816" width="8.28515625" style="162" customWidth="1"/>
    <col min="2817" max="2817" width="38.7109375" style="162" customWidth="1"/>
    <col min="2818" max="2818" width="21.140625" style="162" customWidth="1"/>
    <col min="2819" max="2819" width="82" style="162" customWidth="1"/>
    <col min="2820" max="3063" width="9.140625" style="162"/>
    <col min="3064" max="3064" width="70.28515625" style="162" customWidth="1"/>
    <col min="3065" max="3065" width="17.5703125" style="162" customWidth="1"/>
    <col min="3066" max="3066" width="70.28515625" style="162" customWidth="1"/>
    <col min="3067" max="3067" width="17.5703125" style="162" customWidth="1"/>
    <col min="3068" max="3068" width="15.28515625" style="162" customWidth="1"/>
    <col min="3069" max="3069" width="48.7109375" style="162" customWidth="1"/>
    <col min="3070" max="3070" width="24.5703125" style="162" customWidth="1"/>
    <col min="3071" max="3071" width="48.7109375" style="162" customWidth="1"/>
    <col min="3072" max="3072" width="8.28515625" style="162" customWidth="1"/>
    <col min="3073" max="3073" width="38.7109375" style="162" customWidth="1"/>
    <col min="3074" max="3074" width="21.140625" style="162" customWidth="1"/>
    <col min="3075" max="3075" width="82" style="162" customWidth="1"/>
    <col min="3076" max="3319" width="9.140625" style="162"/>
    <col min="3320" max="3320" width="70.28515625" style="162" customWidth="1"/>
    <col min="3321" max="3321" width="17.5703125" style="162" customWidth="1"/>
    <col min="3322" max="3322" width="70.28515625" style="162" customWidth="1"/>
    <col min="3323" max="3323" width="17.5703125" style="162" customWidth="1"/>
    <col min="3324" max="3324" width="15.28515625" style="162" customWidth="1"/>
    <col min="3325" max="3325" width="48.7109375" style="162" customWidth="1"/>
    <col min="3326" max="3326" width="24.5703125" style="162" customWidth="1"/>
    <col min="3327" max="3327" width="48.7109375" style="162" customWidth="1"/>
    <col min="3328" max="3328" width="8.28515625" style="162" customWidth="1"/>
    <col min="3329" max="3329" width="38.7109375" style="162" customWidth="1"/>
    <col min="3330" max="3330" width="21.140625" style="162" customWidth="1"/>
    <col min="3331" max="3331" width="82" style="162" customWidth="1"/>
    <col min="3332" max="3575" width="9.140625" style="162"/>
    <col min="3576" max="3576" width="70.28515625" style="162" customWidth="1"/>
    <col min="3577" max="3577" width="17.5703125" style="162" customWidth="1"/>
    <col min="3578" max="3578" width="70.28515625" style="162" customWidth="1"/>
    <col min="3579" max="3579" width="17.5703125" style="162" customWidth="1"/>
    <col min="3580" max="3580" width="15.28515625" style="162" customWidth="1"/>
    <col min="3581" max="3581" width="48.7109375" style="162" customWidth="1"/>
    <col min="3582" max="3582" width="24.5703125" style="162" customWidth="1"/>
    <col min="3583" max="3583" width="48.7109375" style="162" customWidth="1"/>
    <col min="3584" max="3584" width="8.28515625" style="162" customWidth="1"/>
    <col min="3585" max="3585" width="38.7109375" style="162" customWidth="1"/>
    <col min="3586" max="3586" width="21.140625" style="162" customWidth="1"/>
    <col min="3587" max="3587" width="82" style="162" customWidth="1"/>
    <col min="3588" max="3831" width="9.140625" style="162"/>
    <col min="3832" max="3832" width="70.28515625" style="162" customWidth="1"/>
    <col min="3833" max="3833" width="17.5703125" style="162" customWidth="1"/>
    <col min="3834" max="3834" width="70.28515625" style="162" customWidth="1"/>
    <col min="3835" max="3835" width="17.5703125" style="162" customWidth="1"/>
    <col min="3836" max="3836" width="15.28515625" style="162" customWidth="1"/>
    <col min="3837" max="3837" width="48.7109375" style="162" customWidth="1"/>
    <col min="3838" max="3838" width="24.5703125" style="162" customWidth="1"/>
    <col min="3839" max="3839" width="48.7109375" style="162" customWidth="1"/>
    <col min="3840" max="3840" width="8.28515625" style="162" customWidth="1"/>
    <col min="3841" max="3841" width="38.7109375" style="162" customWidth="1"/>
    <col min="3842" max="3842" width="21.140625" style="162" customWidth="1"/>
    <col min="3843" max="3843" width="82" style="162" customWidth="1"/>
    <col min="3844" max="4087" width="9.140625" style="162"/>
    <col min="4088" max="4088" width="70.28515625" style="162" customWidth="1"/>
    <col min="4089" max="4089" width="17.5703125" style="162" customWidth="1"/>
    <col min="4090" max="4090" width="70.28515625" style="162" customWidth="1"/>
    <col min="4091" max="4091" width="17.5703125" style="162" customWidth="1"/>
    <col min="4092" max="4092" width="15.28515625" style="162" customWidth="1"/>
    <col min="4093" max="4093" width="48.7109375" style="162" customWidth="1"/>
    <col min="4094" max="4094" width="24.5703125" style="162" customWidth="1"/>
    <col min="4095" max="4095" width="48.7109375" style="162" customWidth="1"/>
    <col min="4096" max="4096" width="8.28515625" style="162" customWidth="1"/>
    <col min="4097" max="4097" width="38.7109375" style="162" customWidth="1"/>
    <col min="4098" max="4098" width="21.140625" style="162" customWidth="1"/>
    <col min="4099" max="4099" width="82" style="162" customWidth="1"/>
    <col min="4100" max="4343" width="9.140625" style="162"/>
    <col min="4344" max="4344" width="70.28515625" style="162" customWidth="1"/>
    <col min="4345" max="4345" width="17.5703125" style="162" customWidth="1"/>
    <col min="4346" max="4346" width="70.28515625" style="162" customWidth="1"/>
    <col min="4347" max="4347" width="17.5703125" style="162" customWidth="1"/>
    <col min="4348" max="4348" width="15.28515625" style="162" customWidth="1"/>
    <col min="4349" max="4349" width="48.7109375" style="162" customWidth="1"/>
    <col min="4350" max="4350" width="24.5703125" style="162" customWidth="1"/>
    <col min="4351" max="4351" width="48.7109375" style="162" customWidth="1"/>
    <col min="4352" max="4352" width="8.28515625" style="162" customWidth="1"/>
    <col min="4353" max="4353" width="38.7109375" style="162" customWidth="1"/>
    <col min="4354" max="4354" width="21.140625" style="162" customWidth="1"/>
    <col min="4355" max="4355" width="82" style="162" customWidth="1"/>
    <col min="4356" max="4599" width="9.140625" style="162"/>
    <col min="4600" max="4600" width="70.28515625" style="162" customWidth="1"/>
    <col min="4601" max="4601" width="17.5703125" style="162" customWidth="1"/>
    <col min="4602" max="4602" width="70.28515625" style="162" customWidth="1"/>
    <col min="4603" max="4603" width="17.5703125" style="162" customWidth="1"/>
    <col min="4604" max="4604" width="15.28515625" style="162" customWidth="1"/>
    <col min="4605" max="4605" width="48.7109375" style="162" customWidth="1"/>
    <col min="4606" max="4606" width="24.5703125" style="162" customWidth="1"/>
    <col min="4607" max="4607" width="48.7109375" style="162" customWidth="1"/>
    <col min="4608" max="4608" width="8.28515625" style="162" customWidth="1"/>
    <col min="4609" max="4609" width="38.7109375" style="162" customWidth="1"/>
    <col min="4610" max="4610" width="21.140625" style="162" customWidth="1"/>
    <col min="4611" max="4611" width="82" style="162" customWidth="1"/>
    <col min="4612" max="4855" width="9.140625" style="162"/>
    <col min="4856" max="4856" width="70.28515625" style="162" customWidth="1"/>
    <col min="4857" max="4857" width="17.5703125" style="162" customWidth="1"/>
    <col min="4858" max="4858" width="70.28515625" style="162" customWidth="1"/>
    <col min="4859" max="4859" width="17.5703125" style="162" customWidth="1"/>
    <col min="4860" max="4860" width="15.28515625" style="162" customWidth="1"/>
    <col min="4861" max="4861" width="48.7109375" style="162" customWidth="1"/>
    <col min="4862" max="4862" width="24.5703125" style="162" customWidth="1"/>
    <col min="4863" max="4863" width="48.7109375" style="162" customWidth="1"/>
    <col min="4864" max="4864" width="8.28515625" style="162" customWidth="1"/>
    <col min="4865" max="4865" width="38.7109375" style="162" customWidth="1"/>
    <col min="4866" max="4866" width="21.140625" style="162" customWidth="1"/>
    <col min="4867" max="4867" width="82" style="162" customWidth="1"/>
    <col min="4868" max="5111" width="9.140625" style="162"/>
    <col min="5112" max="5112" width="70.28515625" style="162" customWidth="1"/>
    <col min="5113" max="5113" width="17.5703125" style="162" customWidth="1"/>
    <col min="5114" max="5114" width="70.28515625" style="162" customWidth="1"/>
    <col min="5115" max="5115" width="17.5703125" style="162" customWidth="1"/>
    <col min="5116" max="5116" width="15.28515625" style="162" customWidth="1"/>
    <col min="5117" max="5117" width="48.7109375" style="162" customWidth="1"/>
    <col min="5118" max="5118" width="24.5703125" style="162" customWidth="1"/>
    <col min="5119" max="5119" width="48.7109375" style="162" customWidth="1"/>
    <col min="5120" max="5120" width="8.28515625" style="162" customWidth="1"/>
    <col min="5121" max="5121" width="38.7109375" style="162" customWidth="1"/>
    <col min="5122" max="5122" width="21.140625" style="162" customWidth="1"/>
    <col min="5123" max="5123" width="82" style="162" customWidth="1"/>
    <col min="5124" max="5367" width="9.140625" style="162"/>
    <col min="5368" max="5368" width="70.28515625" style="162" customWidth="1"/>
    <col min="5369" max="5369" width="17.5703125" style="162" customWidth="1"/>
    <col min="5370" max="5370" width="70.28515625" style="162" customWidth="1"/>
    <col min="5371" max="5371" width="17.5703125" style="162" customWidth="1"/>
    <col min="5372" max="5372" width="15.28515625" style="162" customWidth="1"/>
    <col min="5373" max="5373" width="48.7109375" style="162" customWidth="1"/>
    <col min="5374" max="5374" width="24.5703125" style="162" customWidth="1"/>
    <col min="5375" max="5375" width="48.7109375" style="162" customWidth="1"/>
    <col min="5376" max="5376" width="8.28515625" style="162" customWidth="1"/>
    <col min="5377" max="5377" width="38.7109375" style="162" customWidth="1"/>
    <col min="5378" max="5378" width="21.140625" style="162" customWidth="1"/>
    <col min="5379" max="5379" width="82" style="162" customWidth="1"/>
    <col min="5380" max="5623" width="9.140625" style="162"/>
    <col min="5624" max="5624" width="70.28515625" style="162" customWidth="1"/>
    <col min="5625" max="5625" width="17.5703125" style="162" customWidth="1"/>
    <col min="5626" max="5626" width="70.28515625" style="162" customWidth="1"/>
    <col min="5627" max="5627" width="17.5703125" style="162" customWidth="1"/>
    <col min="5628" max="5628" width="15.28515625" style="162" customWidth="1"/>
    <col min="5629" max="5629" width="48.7109375" style="162" customWidth="1"/>
    <col min="5630" max="5630" width="24.5703125" style="162" customWidth="1"/>
    <col min="5631" max="5631" width="48.7109375" style="162" customWidth="1"/>
    <col min="5632" max="5632" width="8.28515625" style="162" customWidth="1"/>
    <col min="5633" max="5633" width="38.7109375" style="162" customWidth="1"/>
    <col min="5634" max="5634" width="21.140625" style="162" customWidth="1"/>
    <col min="5635" max="5635" width="82" style="162" customWidth="1"/>
    <col min="5636" max="5879" width="9.140625" style="162"/>
    <col min="5880" max="5880" width="70.28515625" style="162" customWidth="1"/>
    <col min="5881" max="5881" width="17.5703125" style="162" customWidth="1"/>
    <col min="5882" max="5882" width="70.28515625" style="162" customWidth="1"/>
    <col min="5883" max="5883" width="17.5703125" style="162" customWidth="1"/>
    <col min="5884" max="5884" width="15.28515625" style="162" customWidth="1"/>
    <col min="5885" max="5885" width="48.7109375" style="162" customWidth="1"/>
    <col min="5886" max="5886" width="24.5703125" style="162" customWidth="1"/>
    <col min="5887" max="5887" width="48.7109375" style="162" customWidth="1"/>
    <col min="5888" max="5888" width="8.28515625" style="162" customWidth="1"/>
    <col min="5889" max="5889" width="38.7109375" style="162" customWidth="1"/>
    <col min="5890" max="5890" width="21.140625" style="162" customWidth="1"/>
    <col min="5891" max="5891" width="82" style="162" customWidth="1"/>
    <col min="5892" max="6135" width="9.140625" style="162"/>
    <col min="6136" max="6136" width="70.28515625" style="162" customWidth="1"/>
    <col min="6137" max="6137" width="17.5703125" style="162" customWidth="1"/>
    <col min="6138" max="6138" width="70.28515625" style="162" customWidth="1"/>
    <col min="6139" max="6139" width="17.5703125" style="162" customWidth="1"/>
    <col min="6140" max="6140" width="15.28515625" style="162" customWidth="1"/>
    <col min="6141" max="6141" width="48.7109375" style="162" customWidth="1"/>
    <col min="6142" max="6142" width="24.5703125" style="162" customWidth="1"/>
    <col min="6143" max="6143" width="48.7109375" style="162" customWidth="1"/>
    <col min="6144" max="6144" width="8.28515625" style="162" customWidth="1"/>
    <col min="6145" max="6145" width="38.7109375" style="162" customWidth="1"/>
    <col min="6146" max="6146" width="21.140625" style="162" customWidth="1"/>
    <col min="6147" max="6147" width="82" style="162" customWidth="1"/>
    <col min="6148" max="6391" width="9.140625" style="162"/>
    <col min="6392" max="6392" width="70.28515625" style="162" customWidth="1"/>
    <col min="6393" max="6393" width="17.5703125" style="162" customWidth="1"/>
    <col min="6394" max="6394" width="70.28515625" style="162" customWidth="1"/>
    <col min="6395" max="6395" width="17.5703125" style="162" customWidth="1"/>
    <col min="6396" max="6396" width="15.28515625" style="162" customWidth="1"/>
    <col min="6397" max="6397" width="48.7109375" style="162" customWidth="1"/>
    <col min="6398" max="6398" width="24.5703125" style="162" customWidth="1"/>
    <col min="6399" max="6399" width="48.7109375" style="162" customWidth="1"/>
    <col min="6400" max="6400" width="8.28515625" style="162" customWidth="1"/>
    <col min="6401" max="6401" width="38.7109375" style="162" customWidth="1"/>
    <col min="6402" max="6402" width="21.140625" style="162" customWidth="1"/>
    <col min="6403" max="6403" width="82" style="162" customWidth="1"/>
    <col min="6404" max="6647" width="9.140625" style="162"/>
    <col min="6648" max="6648" width="70.28515625" style="162" customWidth="1"/>
    <col min="6649" max="6649" width="17.5703125" style="162" customWidth="1"/>
    <col min="6650" max="6650" width="70.28515625" style="162" customWidth="1"/>
    <col min="6651" max="6651" width="17.5703125" style="162" customWidth="1"/>
    <col min="6652" max="6652" width="15.28515625" style="162" customWidth="1"/>
    <col min="6653" max="6653" width="48.7109375" style="162" customWidth="1"/>
    <col min="6654" max="6654" width="24.5703125" style="162" customWidth="1"/>
    <col min="6655" max="6655" width="48.7109375" style="162" customWidth="1"/>
    <col min="6656" max="6656" width="8.28515625" style="162" customWidth="1"/>
    <col min="6657" max="6657" width="38.7109375" style="162" customWidth="1"/>
    <col min="6658" max="6658" width="21.140625" style="162" customWidth="1"/>
    <col min="6659" max="6659" width="82" style="162" customWidth="1"/>
    <col min="6660" max="6903" width="9.140625" style="162"/>
    <col min="6904" max="6904" width="70.28515625" style="162" customWidth="1"/>
    <col min="6905" max="6905" width="17.5703125" style="162" customWidth="1"/>
    <col min="6906" max="6906" width="70.28515625" style="162" customWidth="1"/>
    <col min="6907" max="6907" width="17.5703125" style="162" customWidth="1"/>
    <col min="6908" max="6908" width="15.28515625" style="162" customWidth="1"/>
    <col min="6909" max="6909" width="48.7109375" style="162" customWidth="1"/>
    <col min="6910" max="6910" width="24.5703125" style="162" customWidth="1"/>
    <col min="6911" max="6911" width="48.7109375" style="162" customWidth="1"/>
    <col min="6912" max="6912" width="8.28515625" style="162" customWidth="1"/>
    <col min="6913" max="6913" width="38.7109375" style="162" customWidth="1"/>
    <col min="6914" max="6914" width="21.140625" style="162" customWidth="1"/>
    <col min="6915" max="6915" width="82" style="162" customWidth="1"/>
    <col min="6916" max="7159" width="9.140625" style="162"/>
    <col min="7160" max="7160" width="70.28515625" style="162" customWidth="1"/>
    <col min="7161" max="7161" width="17.5703125" style="162" customWidth="1"/>
    <col min="7162" max="7162" width="70.28515625" style="162" customWidth="1"/>
    <col min="7163" max="7163" width="17.5703125" style="162" customWidth="1"/>
    <col min="7164" max="7164" width="15.28515625" style="162" customWidth="1"/>
    <col min="7165" max="7165" width="48.7109375" style="162" customWidth="1"/>
    <col min="7166" max="7166" width="24.5703125" style="162" customWidth="1"/>
    <col min="7167" max="7167" width="48.7109375" style="162" customWidth="1"/>
    <col min="7168" max="7168" width="8.28515625" style="162" customWidth="1"/>
    <col min="7169" max="7169" width="38.7109375" style="162" customWidth="1"/>
    <col min="7170" max="7170" width="21.140625" style="162" customWidth="1"/>
    <col min="7171" max="7171" width="82" style="162" customWidth="1"/>
    <col min="7172" max="7415" width="9.140625" style="162"/>
    <col min="7416" max="7416" width="70.28515625" style="162" customWidth="1"/>
    <col min="7417" max="7417" width="17.5703125" style="162" customWidth="1"/>
    <col min="7418" max="7418" width="70.28515625" style="162" customWidth="1"/>
    <col min="7419" max="7419" width="17.5703125" style="162" customWidth="1"/>
    <col min="7420" max="7420" width="15.28515625" style="162" customWidth="1"/>
    <col min="7421" max="7421" width="48.7109375" style="162" customWidth="1"/>
    <col min="7422" max="7422" width="24.5703125" style="162" customWidth="1"/>
    <col min="7423" max="7423" width="48.7109375" style="162" customWidth="1"/>
    <col min="7424" max="7424" width="8.28515625" style="162" customWidth="1"/>
    <col min="7425" max="7425" width="38.7109375" style="162" customWidth="1"/>
    <col min="7426" max="7426" width="21.140625" style="162" customWidth="1"/>
    <col min="7427" max="7427" width="82" style="162" customWidth="1"/>
    <col min="7428" max="7671" width="9.140625" style="162"/>
    <col min="7672" max="7672" width="70.28515625" style="162" customWidth="1"/>
    <col min="7673" max="7673" width="17.5703125" style="162" customWidth="1"/>
    <col min="7674" max="7674" width="70.28515625" style="162" customWidth="1"/>
    <col min="7675" max="7675" width="17.5703125" style="162" customWidth="1"/>
    <col min="7676" max="7676" width="15.28515625" style="162" customWidth="1"/>
    <col min="7677" max="7677" width="48.7109375" style="162" customWidth="1"/>
    <col min="7678" max="7678" width="24.5703125" style="162" customWidth="1"/>
    <col min="7679" max="7679" width="48.7109375" style="162" customWidth="1"/>
    <col min="7680" max="7680" width="8.28515625" style="162" customWidth="1"/>
    <col min="7681" max="7681" width="38.7109375" style="162" customWidth="1"/>
    <col min="7682" max="7682" width="21.140625" style="162" customWidth="1"/>
    <col min="7683" max="7683" width="82" style="162" customWidth="1"/>
    <col min="7684" max="7927" width="9.140625" style="162"/>
    <col min="7928" max="7928" width="70.28515625" style="162" customWidth="1"/>
    <col min="7929" max="7929" width="17.5703125" style="162" customWidth="1"/>
    <col min="7930" max="7930" width="70.28515625" style="162" customWidth="1"/>
    <col min="7931" max="7931" width="17.5703125" style="162" customWidth="1"/>
    <col min="7932" max="7932" width="15.28515625" style="162" customWidth="1"/>
    <col min="7933" max="7933" width="48.7109375" style="162" customWidth="1"/>
    <col min="7934" max="7934" width="24.5703125" style="162" customWidth="1"/>
    <col min="7935" max="7935" width="48.7109375" style="162" customWidth="1"/>
    <col min="7936" max="7936" width="8.28515625" style="162" customWidth="1"/>
    <col min="7937" max="7937" width="38.7109375" style="162" customWidth="1"/>
    <col min="7938" max="7938" width="21.140625" style="162" customWidth="1"/>
    <col min="7939" max="7939" width="82" style="162" customWidth="1"/>
    <col min="7940" max="8183" width="9.140625" style="162"/>
    <col min="8184" max="8184" width="70.28515625" style="162" customWidth="1"/>
    <col min="8185" max="8185" width="17.5703125" style="162" customWidth="1"/>
    <col min="8186" max="8186" width="70.28515625" style="162" customWidth="1"/>
    <col min="8187" max="8187" width="17.5703125" style="162" customWidth="1"/>
    <col min="8188" max="8188" width="15.28515625" style="162" customWidth="1"/>
    <col min="8189" max="8189" width="48.7109375" style="162" customWidth="1"/>
    <col min="8190" max="8190" width="24.5703125" style="162" customWidth="1"/>
    <col min="8191" max="8191" width="48.7109375" style="162" customWidth="1"/>
    <col min="8192" max="8192" width="8.28515625" style="162" customWidth="1"/>
    <col min="8193" max="8193" width="38.7109375" style="162" customWidth="1"/>
    <col min="8194" max="8194" width="21.140625" style="162" customWidth="1"/>
    <col min="8195" max="8195" width="82" style="162" customWidth="1"/>
    <col min="8196" max="8439" width="9.140625" style="162"/>
    <col min="8440" max="8440" width="70.28515625" style="162" customWidth="1"/>
    <col min="8441" max="8441" width="17.5703125" style="162" customWidth="1"/>
    <col min="8442" max="8442" width="70.28515625" style="162" customWidth="1"/>
    <col min="8443" max="8443" width="17.5703125" style="162" customWidth="1"/>
    <col min="8444" max="8444" width="15.28515625" style="162" customWidth="1"/>
    <col min="8445" max="8445" width="48.7109375" style="162" customWidth="1"/>
    <col min="8446" max="8446" width="24.5703125" style="162" customWidth="1"/>
    <col min="8447" max="8447" width="48.7109375" style="162" customWidth="1"/>
    <col min="8448" max="8448" width="8.28515625" style="162" customWidth="1"/>
    <col min="8449" max="8449" width="38.7109375" style="162" customWidth="1"/>
    <col min="8450" max="8450" width="21.140625" style="162" customWidth="1"/>
    <col min="8451" max="8451" width="82" style="162" customWidth="1"/>
    <col min="8452" max="8695" width="9.140625" style="162"/>
    <col min="8696" max="8696" width="70.28515625" style="162" customWidth="1"/>
    <col min="8697" max="8697" width="17.5703125" style="162" customWidth="1"/>
    <col min="8698" max="8698" width="70.28515625" style="162" customWidth="1"/>
    <col min="8699" max="8699" width="17.5703125" style="162" customWidth="1"/>
    <col min="8700" max="8700" width="15.28515625" style="162" customWidth="1"/>
    <col min="8701" max="8701" width="48.7109375" style="162" customWidth="1"/>
    <col min="8702" max="8702" width="24.5703125" style="162" customWidth="1"/>
    <col min="8703" max="8703" width="48.7109375" style="162" customWidth="1"/>
    <col min="8704" max="8704" width="8.28515625" style="162" customWidth="1"/>
    <col min="8705" max="8705" width="38.7109375" style="162" customWidth="1"/>
    <col min="8706" max="8706" width="21.140625" style="162" customWidth="1"/>
    <col min="8707" max="8707" width="82" style="162" customWidth="1"/>
    <col min="8708" max="8951" width="9.140625" style="162"/>
    <col min="8952" max="8952" width="70.28515625" style="162" customWidth="1"/>
    <col min="8953" max="8953" width="17.5703125" style="162" customWidth="1"/>
    <col min="8954" max="8954" width="70.28515625" style="162" customWidth="1"/>
    <col min="8955" max="8955" width="17.5703125" style="162" customWidth="1"/>
    <col min="8956" max="8956" width="15.28515625" style="162" customWidth="1"/>
    <col min="8957" max="8957" width="48.7109375" style="162" customWidth="1"/>
    <col min="8958" max="8958" width="24.5703125" style="162" customWidth="1"/>
    <col min="8959" max="8959" width="48.7109375" style="162" customWidth="1"/>
    <col min="8960" max="8960" width="8.28515625" style="162" customWidth="1"/>
    <col min="8961" max="8961" width="38.7109375" style="162" customWidth="1"/>
    <col min="8962" max="8962" width="21.140625" style="162" customWidth="1"/>
    <col min="8963" max="8963" width="82" style="162" customWidth="1"/>
    <col min="8964" max="9207" width="9.140625" style="162"/>
    <col min="9208" max="9208" width="70.28515625" style="162" customWidth="1"/>
    <col min="9209" max="9209" width="17.5703125" style="162" customWidth="1"/>
    <col min="9210" max="9210" width="70.28515625" style="162" customWidth="1"/>
    <col min="9211" max="9211" width="17.5703125" style="162" customWidth="1"/>
    <col min="9212" max="9212" width="15.28515625" style="162" customWidth="1"/>
    <col min="9213" max="9213" width="48.7109375" style="162" customWidth="1"/>
    <col min="9214" max="9214" width="24.5703125" style="162" customWidth="1"/>
    <col min="9215" max="9215" width="48.7109375" style="162" customWidth="1"/>
    <col min="9216" max="9216" width="8.28515625" style="162" customWidth="1"/>
    <col min="9217" max="9217" width="38.7109375" style="162" customWidth="1"/>
    <col min="9218" max="9218" width="21.140625" style="162" customWidth="1"/>
    <col min="9219" max="9219" width="82" style="162" customWidth="1"/>
    <col min="9220" max="9463" width="9.140625" style="162"/>
    <col min="9464" max="9464" width="70.28515625" style="162" customWidth="1"/>
    <col min="9465" max="9465" width="17.5703125" style="162" customWidth="1"/>
    <col min="9466" max="9466" width="70.28515625" style="162" customWidth="1"/>
    <col min="9467" max="9467" width="17.5703125" style="162" customWidth="1"/>
    <col min="9468" max="9468" width="15.28515625" style="162" customWidth="1"/>
    <col min="9469" max="9469" width="48.7109375" style="162" customWidth="1"/>
    <col min="9470" max="9470" width="24.5703125" style="162" customWidth="1"/>
    <col min="9471" max="9471" width="48.7109375" style="162" customWidth="1"/>
    <col min="9472" max="9472" width="8.28515625" style="162" customWidth="1"/>
    <col min="9473" max="9473" width="38.7109375" style="162" customWidth="1"/>
    <col min="9474" max="9474" width="21.140625" style="162" customWidth="1"/>
    <col min="9475" max="9475" width="82" style="162" customWidth="1"/>
    <col min="9476" max="9719" width="9.140625" style="162"/>
    <col min="9720" max="9720" width="70.28515625" style="162" customWidth="1"/>
    <col min="9721" max="9721" width="17.5703125" style="162" customWidth="1"/>
    <col min="9722" max="9722" width="70.28515625" style="162" customWidth="1"/>
    <col min="9723" max="9723" width="17.5703125" style="162" customWidth="1"/>
    <col min="9724" max="9724" width="15.28515625" style="162" customWidth="1"/>
    <col min="9725" max="9725" width="48.7109375" style="162" customWidth="1"/>
    <col min="9726" max="9726" width="24.5703125" style="162" customWidth="1"/>
    <col min="9727" max="9727" width="48.7109375" style="162" customWidth="1"/>
    <col min="9728" max="9728" width="8.28515625" style="162" customWidth="1"/>
    <col min="9729" max="9729" width="38.7109375" style="162" customWidth="1"/>
    <col min="9730" max="9730" width="21.140625" style="162" customWidth="1"/>
    <col min="9731" max="9731" width="82" style="162" customWidth="1"/>
    <col min="9732" max="9975" width="9.140625" style="162"/>
    <col min="9976" max="9976" width="70.28515625" style="162" customWidth="1"/>
    <col min="9977" max="9977" width="17.5703125" style="162" customWidth="1"/>
    <col min="9978" max="9978" width="70.28515625" style="162" customWidth="1"/>
    <col min="9979" max="9979" width="17.5703125" style="162" customWidth="1"/>
    <col min="9980" max="9980" width="15.28515625" style="162" customWidth="1"/>
    <col min="9981" max="9981" width="48.7109375" style="162" customWidth="1"/>
    <col min="9982" max="9982" width="24.5703125" style="162" customWidth="1"/>
    <col min="9983" max="9983" width="48.7109375" style="162" customWidth="1"/>
    <col min="9984" max="9984" width="8.28515625" style="162" customWidth="1"/>
    <col min="9985" max="9985" width="38.7109375" style="162" customWidth="1"/>
    <col min="9986" max="9986" width="21.140625" style="162" customWidth="1"/>
    <col min="9987" max="9987" width="82" style="162" customWidth="1"/>
    <col min="9988" max="10231" width="9.140625" style="162"/>
    <col min="10232" max="10232" width="70.28515625" style="162" customWidth="1"/>
    <col min="10233" max="10233" width="17.5703125" style="162" customWidth="1"/>
    <col min="10234" max="10234" width="70.28515625" style="162" customWidth="1"/>
    <col min="10235" max="10235" width="17.5703125" style="162" customWidth="1"/>
    <col min="10236" max="10236" width="15.28515625" style="162" customWidth="1"/>
    <col min="10237" max="10237" width="48.7109375" style="162" customWidth="1"/>
    <col min="10238" max="10238" width="24.5703125" style="162" customWidth="1"/>
    <col min="10239" max="10239" width="48.7109375" style="162" customWidth="1"/>
    <col min="10240" max="10240" width="8.28515625" style="162" customWidth="1"/>
    <col min="10241" max="10241" width="38.7109375" style="162" customWidth="1"/>
    <col min="10242" max="10242" width="21.140625" style="162" customWidth="1"/>
    <col min="10243" max="10243" width="82" style="162" customWidth="1"/>
    <col min="10244" max="10487" width="9.140625" style="162"/>
    <col min="10488" max="10488" width="70.28515625" style="162" customWidth="1"/>
    <col min="10489" max="10489" width="17.5703125" style="162" customWidth="1"/>
    <col min="10490" max="10490" width="70.28515625" style="162" customWidth="1"/>
    <col min="10491" max="10491" width="17.5703125" style="162" customWidth="1"/>
    <col min="10492" max="10492" width="15.28515625" style="162" customWidth="1"/>
    <col min="10493" max="10493" width="48.7109375" style="162" customWidth="1"/>
    <col min="10494" max="10494" width="24.5703125" style="162" customWidth="1"/>
    <col min="10495" max="10495" width="48.7109375" style="162" customWidth="1"/>
    <col min="10496" max="10496" width="8.28515625" style="162" customWidth="1"/>
    <col min="10497" max="10497" width="38.7109375" style="162" customWidth="1"/>
    <col min="10498" max="10498" width="21.140625" style="162" customWidth="1"/>
    <col min="10499" max="10499" width="82" style="162" customWidth="1"/>
    <col min="10500" max="10743" width="9.140625" style="162"/>
    <col min="10744" max="10744" width="70.28515625" style="162" customWidth="1"/>
    <col min="10745" max="10745" width="17.5703125" style="162" customWidth="1"/>
    <col min="10746" max="10746" width="70.28515625" style="162" customWidth="1"/>
    <col min="10747" max="10747" width="17.5703125" style="162" customWidth="1"/>
    <col min="10748" max="10748" width="15.28515625" style="162" customWidth="1"/>
    <col min="10749" max="10749" width="48.7109375" style="162" customWidth="1"/>
    <col min="10750" max="10750" width="24.5703125" style="162" customWidth="1"/>
    <col min="10751" max="10751" width="48.7109375" style="162" customWidth="1"/>
    <col min="10752" max="10752" width="8.28515625" style="162" customWidth="1"/>
    <col min="10753" max="10753" width="38.7109375" style="162" customWidth="1"/>
    <col min="10754" max="10754" width="21.140625" style="162" customWidth="1"/>
    <col min="10755" max="10755" width="82" style="162" customWidth="1"/>
    <col min="10756" max="10999" width="9.140625" style="162"/>
    <col min="11000" max="11000" width="70.28515625" style="162" customWidth="1"/>
    <col min="11001" max="11001" width="17.5703125" style="162" customWidth="1"/>
    <col min="11002" max="11002" width="70.28515625" style="162" customWidth="1"/>
    <col min="11003" max="11003" width="17.5703125" style="162" customWidth="1"/>
    <col min="11004" max="11004" width="15.28515625" style="162" customWidth="1"/>
    <col min="11005" max="11005" width="48.7109375" style="162" customWidth="1"/>
    <col min="11006" max="11006" width="24.5703125" style="162" customWidth="1"/>
    <col min="11007" max="11007" width="48.7109375" style="162" customWidth="1"/>
    <col min="11008" max="11008" width="8.28515625" style="162" customWidth="1"/>
    <col min="11009" max="11009" width="38.7109375" style="162" customWidth="1"/>
    <col min="11010" max="11010" width="21.140625" style="162" customWidth="1"/>
    <col min="11011" max="11011" width="82" style="162" customWidth="1"/>
    <col min="11012" max="11255" width="9.140625" style="162"/>
    <col min="11256" max="11256" width="70.28515625" style="162" customWidth="1"/>
    <col min="11257" max="11257" width="17.5703125" style="162" customWidth="1"/>
    <col min="11258" max="11258" width="70.28515625" style="162" customWidth="1"/>
    <col min="11259" max="11259" width="17.5703125" style="162" customWidth="1"/>
    <col min="11260" max="11260" width="15.28515625" style="162" customWidth="1"/>
    <col min="11261" max="11261" width="48.7109375" style="162" customWidth="1"/>
    <col min="11262" max="11262" width="24.5703125" style="162" customWidth="1"/>
    <col min="11263" max="11263" width="48.7109375" style="162" customWidth="1"/>
    <col min="11264" max="11264" width="8.28515625" style="162" customWidth="1"/>
    <col min="11265" max="11265" width="38.7109375" style="162" customWidth="1"/>
    <col min="11266" max="11266" width="21.140625" style="162" customWidth="1"/>
    <col min="11267" max="11267" width="82" style="162" customWidth="1"/>
    <col min="11268" max="11511" width="9.140625" style="162"/>
    <col min="11512" max="11512" width="70.28515625" style="162" customWidth="1"/>
    <col min="11513" max="11513" width="17.5703125" style="162" customWidth="1"/>
    <col min="11514" max="11514" width="70.28515625" style="162" customWidth="1"/>
    <col min="11515" max="11515" width="17.5703125" style="162" customWidth="1"/>
    <col min="11516" max="11516" width="15.28515625" style="162" customWidth="1"/>
    <col min="11517" max="11517" width="48.7109375" style="162" customWidth="1"/>
    <col min="11518" max="11518" width="24.5703125" style="162" customWidth="1"/>
    <col min="11519" max="11519" width="48.7109375" style="162" customWidth="1"/>
    <col min="11520" max="11520" width="8.28515625" style="162" customWidth="1"/>
    <col min="11521" max="11521" width="38.7109375" style="162" customWidth="1"/>
    <col min="11522" max="11522" width="21.140625" style="162" customWidth="1"/>
    <col min="11523" max="11523" width="82" style="162" customWidth="1"/>
    <col min="11524" max="11767" width="9.140625" style="162"/>
    <col min="11768" max="11768" width="70.28515625" style="162" customWidth="1"/>
    <col min="11769" max="11769" width="17.5703125" style="162" customWidth="1"/>
    <col min="11770" max="11770" width="70.28515625" style="162" customWidth="1"/>
    <col min="11771" max="11771" width="17.5703125" style="162" customWidth="1"/>
    <col min="11772" max="11772" width="15.28515625" style="162" customWidth="1"/>
    <col min="11773" max="11773" width="48.7109375" style="162" customWidth="1"/>
    <col min="11774" max="11774" width="24.5703125" style="162" customWidth="1"/>
    <col min="11775" max="11775" width="48.7109375" style="162" customWidth="1"/>
    <col min="11776" max="11776" width="8.28515625" style="162" customWidth="1"/>
    <col min="11777" max="11777" width="38.7109375" style="162" customWidth="1"/>
    <col min="11778" max="11778" width="21.140625" style="162" customWidth="1"/>
    <col min="11779" max="11779" width="82" style="162" customWidth="1"/>
    <col min="11780" max="12023" width="9.140625" style="162"/>
    <col min="12024" max="12024" width="70.28515625" style="162" customWidth="1"/>
    <col min="12025" max="12025" width="17.5703125" style="162" customWidth="1"/>
    <col min="12026" max="12026" width="70.28515625" style="162" customWidth="1"/>
    <col min="12027" max="12027" width="17.5703125" style="162" customWidth="1"/>
    <col min="12028" max="12028" width="15.28515625" style="162" customWidth="1"/>
    <col min="12029" max="12029" width="48.7109375" style="162" customWidth="1"/>
    <col min="12030" max="12030" width="24.5703125" style="162" customWidth="1"/>
    <col min="12031" max="12031" width="48.7109375" style="162" customWidth="1"/>
    <col min="12032" max="12032" width="8.28515625" style="162" customWidth="1"/>
    <col min="12033" max="12033" width="38.7109375" style="162" customWidth="1"/>
    <col min="12034" max="12034" width="21.140625" style="162" customWidth="1"/>
    <col min="12035" max="12035" width="82" style="162" customWidth="1"/>
    <col min="12036" max="12279" width="9.140625" style="162"/>
    <col min="12280" max="12280" width="70.28515625" style="162" customWidth="1"/>
    <col min="12281" max="12281" width="17.5703125" style="162" customWidth="1"/>
    <col min="12282" max="12282" width="70.28515625" style="162" customWidth="1"/>
    <col min="12283" max="12283" width="17.5703125" style="162" customWidth="1"/>
    <col min="12284" max="12284" width="15.28515625" style="162" customWidth="1"/>
    <col min="12285" max="12285" width="48.7109375" style="162" customWidth="1"/>
    <col min="12286" max="12286" width="24.5703125" style="162" customWidth="1"/>
    <col min="12287" max="12287" width="48.7109375" style="162" customWidth="1"/>
    <col min="12288" max="12288" width="8.28515625" style="162" customWidth="1"/>
    <col min="12289" max="12289" width="38.7109375" style="162" customWidth="1"/>
    <col min="12290" max="12290" width="21.140625" style="162" customWidth="1"/>
    <col min="12291" max="12291" width="82" style="162" customWidth="1"/>
    <col min="12292" max="12535" width="9.140625" style="162"/>
    <col min="12536" max="12536" width="70.28515625" style="162" customWidth="1"/>
    <col min="12537" max="12537" width="17.5703125" style="162" customWidth="1"/>
    <col min="12538" max="12538" width="70.28515625" style="162" customWidth="1"/>
    <col min="12539" max="12539" width="17.5703125" style="162" customWidth="1"/>
    <col min="12540" max="12540" width="15.28515625" style="162" customWidth="1"/>
    <col min="12541" max="12541" width="48.7109375" style="162" customWidth="1"/>
    <col min="12542" max="12542" width="24.5703125" style="162" customWidth="1"/>
    <col min="12543" max="12543" width="48.7109375" style="162" customWidth="1"/>
    <col min="12544" max="12544" width="8.28515625" style="162" customWidth="1"/>
    <col min="12545" max="12545" width="38.7109375" style="162" customWidth="1"/>
    <col min="12546" max="12546" width="21.140625" style="162" customWidth="1"/>
    <col min="12547" max="12547" width="82" style="162" customWidth="1"/>
    <col min="12548" max="12791" width="9.140625" style="162"/>
    <col min="12792" max="12792" width="70.28515625" style="162" customWidth="1"/>
    <col min="12793" max="12793" width="17.5703125" style="162" customWidth="1"/>
    <col min="12794" max="12794" width="70.28515625" style="162" customWidth="1"/>
    <col min="12795" max="12795" width="17.5703125" style="162" customWidth="1"/>
    <col min="12796" max="12796" width="15.28515625" style="162" customWidth="1"/>
    <col min="12797" max="12797" width="48.7109375" style="162" customWidth="1"/>
    <col min="12798" max="12798" width="24.5703125" style="162" customWidth="1"/>
    <col min="12799" max="12799" width="48.7109375" style="162" customWidth="1"/>
    <col min="12800" max="12800" width="8.28515625" style="162" customWidth="1"/>
    <col min="12801" max="12801" width="38.7109375" style="162" customWidth="1"/>
    <col min="12802" max="12802" width="21.140625" style="162" customWidth="1"/>
    <col min="12803" max="12803" width="82" style="162" customWidth="1"/>
    <col min="12804" max="13047" width="9.140625" style="162"/>
    <col min="13048" max="13048" width="70.28515625" style="162" customWidth="1"/>
    <col min="13049" max="13049" width="17.5703125" style="162" customWidth="1"/>
    <col min="13050" max="13050" width="70.28515625" style="162" customWidth="1"/>
    <col min="13051" max="13051" width="17.5703125" style="162" customWidth="1"/>
    <col min="13052" max="13052" width="15.28515625" style="162" customWidth="1"/>
    <col min="13053" max="13053" width="48.7109375" style="162" customWidth="1"/>
    <col min="13054" max="13054" width="24.5703125" style="162" customWidth="1"/>
    <col min="13055" max="13055" width="48.7109375" style="162" customWidth="1"/>
    <col min="13056" max="13056" width="8.28515625" style="162" customWidth="1"/>
    <col min="13057" max="13057" width="38.7109375" style="162" customWidth="1"/>
    <col min="13058" max="13058" width="21.140625" style="162" customWidth="1"/>
    <col min="13059" max="13059" width="82" style="162" customWidth="1"/>
    <col min="13060" max="13303" width="9.140625" style="162"/>
    <col min="13304" max="13304" width="70.28515625" style="162" customWidth="1"/>
    <col min="13305" max="13305" width="17.5703125" style="162" customWidth="1"/>
    <col min="13306" max="13306" width="70.28515625" style="162" customWidth="1"/>
    <col min="13307" max="13307" width="17.5703125" style="162" customWidth="1"/>
    <col min="13308" max="13308" width="15.28515625" style="162" customWidth="1"/>
    <col min="13309" max="13309" width="48.7109375" style="162" customWidth="1"/>
    <col min="13310" max="13310" width="24.5703125" style="162" customWidth="1"/>
    <col min="13311" max="13311" width="48.7109375" style="162" customWidth="1"/>
    <col min="13312" max="13312" width="8.28515625" style="162" customWidth="1"/>
    <col min="13313" max="13313" width="38.7109375" style="162" customWidth="1"/>
    <col min="13314" max="13314" width="21.140625" style="162" customWidth="1"/>
    <col min="13315" max="13315" width="82" style="162" customWidth="1"/>
    <col min="13316" max="13559" width="9.140625" style="162"/>
    <col min="13560" max="13560" width="70.28515625" style="162" customWidth="1"/>
    <col min="13561" max="13561" width="17.5703125" style="162" customWidth="1"/>
    <col min="13562" max="13562" width="70.28515625" style="162" customWidth="1"/>
    <col min="13563" max="13563" width="17.5703125" style="162" customWidth="1"/>
    <col min="13564" max="13564" width="15.28515625" style="162" customWidth="1"/>
    <col min="13565" max="13565" width="48.7109375" style="162" customWidth="1"/>
    <col min="13566" max="13566" width="24.5703125" style="162" customWidth="1"/>
    <col min="13567" max="13567" width="48.7109375" style="162" customWidth="1"/>
    <col min="13568" max="13568" width="8.28515625" style="162" customWidth="1"/>
    <col min="13569" max="13569" width="38.7109375" style="162" customWidth="1"/>
    <col min="13570" max="13570" width="21.140625" style="162" customWidth="1"/>
    <col min="13571" max="13571" width="82" style="162" customWidth="1"/>
    <col min="13572" max="13815" width="9.140625" style="162"/>
    <col min="13816" max="13816" width="70.28515625" style="162" customWidth="1"/>
    <col min="13817" max="13817" width="17.5703125" style="162" customWidth="1"/>
    <col min="13818" max="13818" width="70.28515625" style="162" customWidth="1"/>
    <col min="13819" max="13819" width="17.5703125" style="162" customWidth="1"/>
    <col min="13820" max="13820" width="15.28515625" style="162" customWidth="1"/>
    <col min="13821" max="13821" width="48.7109375" style="162" customWidth="1"/>
    <col min="13822" max="13822" width="24.5703125" style="162" customWidth="1"/>
    <col min="13823" max="13823" width="48.7109375" style="162" customWidth="1"/>
    <col min="13824" max="13824" width="8.28515625" style="162" customWidth="1"/>
    <col min="13825" max="13825" width="38.7109375" style="162" customWidth="1"/>
    <col min="13826" max="13826" width="21.140625" style="162" customWidth="1"/>
    <col min="13827" max="13827" width="82" style="162" customWidth="1"/>
    <col min="13828" max="14071" width="9.140625" style="162"/>
    <col min="14072" max="14072" width="70.28515625" style="162" customWidth="1"/>
    <col min="14073" max="14073" width="17.5703125" style="162" customWidth="1"/>
    <col min="14074" max="14074" width="70.28515625" style="162" customWidth="1"/>
    <col min="14075" max="14075" width="17.5703125" style="162" customWidth="1"/>
    <col min="14076" max="14076" width="15.28515625" style="162" customWidth="1"/>
    <col min="14077" max="14077" width="48.7109375" style="162" customWidth="1"/>
    <col min="14078" max="14078" width="24.5703125" style="162" customWidth="1"/>
    <col min="14079" max="14079" width="48.7109375" style="162" customWidth="1"/>
    <col min="14080" max="14080" width="8.28515625" style="162" customWidth="1"/>
    <col min="14081" max="14081" width="38.7109375" style="162" customWidth="1"/>
    <col min="14082" max="14082" width="21.140625" style="162" customWidth="1"/>
    <col min="14083" max="14083" width="82" style="162" customWidth="1"/>
    <col min="14084" max="14327" width="9.140625" style="162"/>
    <col min="14328" max="14328" width="70.28515625" style="162" customWidth="1"/>
    <col min="14329" max="14329" width="17.5703125" style="162" customWidth="1"/>
    <col min="14330" max="14330" width="70.28515625" style="162" customWidth="1"/>
    <col min="14331" max="14331" width="17.5703125" style="162" customWidth="1"/>
    <col min="14332" max="14332" width="15.28515625" style="162" customWidth="1"/>
    <col min="14333" max="14333" width="48.7109375" style="162" customWidth="1"/>
    <col min="14334" max="14334" width="24.5703125" style="162" customWidth="1"/>
    <col min="14335" max="14335" width="48.7109375" style="162" customWidth="1"/>
    <col min="14336" max="14336" width="8.28515625" style="162" customWidth="1"/>
    <col min="14337" max="14337" width="38.7109375" style="162" customWidth="1"/>
    <col min="14338" max="14338" width="21.140625" style="162" customWidth="1"/>
    <col min="14339" max="14339" width="82" style="162" customWidth="1"/>
    <col min="14340" max="14583" width="9.140625" style="162"/>
    <col min="14584" max="14584" width="70.28515625" style="162" customWidth="1"/>
    <col min="14585" max="14585" width="17.5703125" style="162" customWidth="1"/>
    <col min="14586" max="14586" width="70.28515625" style="162" customWidth="1"/>
    <col min="14587" max="14587" width="17.5703125" style="162" customWidth="1"/>
    <col min="14588" max="14588" width="15.28515625" style="162" customWidth="1"/>
    <col min="14589" max="14589" width="48.7109375" style="162" customWidth="1"/>
    <col min="14590" max="14590" width="24.5703125" style="162" customWidth="1"/>
    <col min="14591" max="14591" width="48.7109375" style="162" customWidth="1"/>
    <col min="14592" max="14592" width="8.28515625" style="162" customWidth="1"/>
    <col min="14593" max="14593" width="38.7109375" style="162" customWidth="1"/>
    <col min="14594" max="14594" width="21.140625" style="162" customWidth="1"/>
    <col min="14595" max="14595" width="82" style="162" customWidth="1"/>
    <col min="14596" max="14839" width="9.140625" style="162"/>
    <col min="14840" max="14840" width="70.28515625" style="162" customWidth="1"/>
    <col min="14841" max="14841" width="17.5703125" style="162" customWidth="1"/>
    <col min="14842" max="14842" width="70.28515625" style="162" customWidth="1"/>
    <col min="14843" max="14843" width="17.5703125" style="162" customWidth="1"/>
    <col min="14844" max="14844" width="15.28515625" style="162" customWidth="1"/>
    <col min="14845" max="14845" width="48.7109375" style="162" customWidth="1"/>
    <col min="14846" max="14846" width="24.5703125" style="162" customWidth="1"/>
    <col min="14847" max="14847" width="48.7109375" style="162" customWidth="1"/>
    <col min="14848" max="14848" width="8.28515625" style="162" customWidth="1"/>
    <col min="14849" max="14849" width="38.7109375" style="162" customWidth="1"/>
    <col min="14850" max="14850" width="21.140625" style="162" customWidth="1"/>
    <col min="14851" max="14851" width="82" style="162" customWidth="1"/>
    <col min="14852" max="15095" width="9.140625" style="162"/>
    <col min="15096" max="15096" width="70.28515625" style="162" customWidth="1"/>
    <col min="15097" max="15097" width="17.5703125" style="162" customWidth="1"/>
    <col min="15098" max="15098" width="70.28515625" style="162" customWidth="1"/>
    <col min="15099" max="15099" width="17.5703125" style="162" customWidth="1"/>
    <col min="15100" max="15100" width="15.28515625" style="162" customWidth="1"/>
    <col min="15101" max="15101" width="48.7109375" style="162" customWidth="1"/>
    <col min="15102" max="15102" width="24.5703125" style="162" customWidth="1"/>
    <col min="15103" max="15103" width="48.7109375" style="162" customWidth="1"/>
    <col min="15104" max="15104" width="8.28515625" style="162" customWidth="1"/>
    <col min="15105" max="15105" width="38.7109375" style="162" customWidth="1"/>
    <col min="15106" max="15106" width="21.140625" style="162" customWidth="1"/>
    <col min="15107" max="15107" width="82" style="162" customWidth="1"/>
    <col min="15108" max="15351" width="9.140625" style="162"/>
    <col min="15352" max="15352" width="70.28515625" style="162" customWidth="1"/>
    <col min="15353" max="15353" width="17.5703125" style="162" customWidth="1"/>
    <col min="15354" max="15354" width="70.28515625" style="162" customWidth="1"/>
    <col min="15355" max="15355" width="17.5703125" style="162" customWidth="1"/>
    <col min="15356" max="15356" width="15.28515625" style="162" customWidth="1"/>
    <col min="15357" max="15357" width="48.7109375" style="162" customWidth="1"/>
    <col min="15358" max="15358" width="24.5703125" style="162" customWidth="1"/>
    <col min="15359" max="15359" width="48.7109375" style="162" customWidth="1"/>
    <col min="15360" max="15360" width="8.28515625" style="162" customWidth="1"/>
    <col min="15361" max="15361" width="38.7109375" style="162" customWidth="1"/>
    <col min="15362" max="15362" width="21.140625" style="162" customWidth="1"/>
    <col min="15363" max="15363" width="82" style="162" customWidth="1"/>
    <col min="15364" max="15607" width="9.140625" style="162"/>
    <col min="15608" max="15608" width="70.28515625" style="162" customWidth="1"/>
    <col min="15609" max="15609" width="17.5703125" style="162" customWidth="1"/>
    <col min="15610" max="15610" width="70.28515625" style="162" customWidth="1"/>
    <col min="15611" max="15611" width="17.5703125" style="162" customWidth="1"/>
    <col min="15612" max="15612" width="15.28515625" style="162" customWidth="1"/>
    <col min="15613" max="15613" width="48.7109375" style="162" customWidth="1"/>
    <col min="15614" max="15614" width="24.5703125" style="162" customWidth="1"/>
    <col min="15615" max="15615" width="48.7109375" style="162" customWidth="1"/>
    <col min="15616" max="15616" width="8.28515625" style="162" customWidth="1"/>
    <col min="15617" max="15617" width="38.7109375" style="162" customWidth="1"/>
    <col min="15618" max="15618" width="21.140625" style="162" customWidth="1"/>
    <col min="15619" max="15619" width="82" style="162" customWidth="1"/>
    <col min="15620" max="15863" width="9.140625" style="162"/>
    <col min="15864" max="15864" width="70.28515625" style="162" customWidth="1"/>
    <col min="15865" max="15865" width="17.5703125" style="162" customWidth="1"/>
    <col min="15866" max="15866" width="70.28515625" style="162" customWidth="1"/>
    <col min="15867" max="15867" width="17.5703125" style="162" customWidth="1"/>
    <col min="15868" max="15868" width="15.28515625" style="162" customWidth="1"/>
    <col min="15869" max="15869" width="48.7109375" style="162" customWidth="1"/>
    <col min="15870" max="15870" width="24.5703125" style="162" customWidth="1"/>
    <col min="15871" max="15871" width="48.7109375" style="162" customWidth="1"/>
    <col min="15872" max="15872" width="8.28515625" style="162" customWidth="1"/>
    <col min="15873" max="15873" width="38.7109375" style="162" customWidth="1"/>
    <col min="15874" max="15874" width="21.140625" style="162" customWidth="1"/>
    <col min="15875" max="15875" width="82" style="162" customWidth="1"/>
    <col min="15876" max="16119" width="9.140625" style="162"/>
    <col min="16120" max="16120" width="70.28515625" style="162" customWidth="1"/>
    <col min="16121" max="16121" width="17.5703125" style="162" customWidth="1"/>
    <col min="16122" max="16122" width="70.28515625" style="162" customWidth="1"/>
    <col min="16123" max="16123" width="17.5703125" style="162" customWidth="1"/>
    <col min="16124" max="16124" width="15.28515625" style="162" customWidth="1"/>
    <col min="16125" max="16125" width="48.7109375" style="162" customWidth="1"/>
    <col min="16126" max="16126" width="24.5703125" style="162" customWidth="1"/>
    <col min="16127" max="16127" width="48.7109375" style="162" customWidth="1"/>
    <col min="16128" max="16128" width="8.28515625" style="162" customWidth="1"/>
    <col min="16129" max="16129" width="38.7109375" style="162" customWidth="1"/>
    <col min="16130" max="16130" width="21.140625" style="162" customWidth="1"/>
    <col min="16131" max="16131" width="82" style="162" customWidth="1"/>
    <col min="16132" max="16384" width="9.140625" style="162"/>
  </cols>
  <sheetData>
    <row r="1" spans="1:4" ht="15" customHeight="1" x14ac:dyDescent="0.25">
      <c r="A1" t="s">
        <v>179</v>
      </c>
      <c r="B1"/>
      <c r="C1" s="167"/>
      <c r="D1" s="163"/>
    </row>
    <row r="2" spans="1:4" ht="15" customHeight="1" x14ac:dyDescent="0.25">
      <c r="A2" t="s">
        <v>91</v>
      </c>
      <c r="B2"/>
      <c r="C2" s="167"/>
    </row>
    <row r="3" spans="1:4" x14ac:dyDescent="0.25">
      <c r="A3" t="s">
        <v>180</v>
      </c>
      <c r="B3"/>
      <c r="C3"/>
      <c r="D3"/>
    </row>
    <row r="4" spans="1:4" x14ac:dyDescent="0.25">
      <c r="A4" t="s">
        <v>174</v>
      </c>
      <c r="B4"/>
    </row>
    <row r="5" spans="1:4" x14ac:dyDescent="0.25">
      <c r="A5" t="s">
        <v>181</v>
      </c>
      <c r="B5"/>
    </row>
    <row r="7" spans="1:4" x14ac:dyDescent="0.25">
      <c r="A7" t="s">
        <v>143</v>
      </c>
      <c r="B7" t="s">
        <v>144</v>
      </c>
      <c r="C7" t="s">
        <v>69</v>
      </c>
      <c r="D7" t="s">
        <v>182</v>
      </c>
    </row>
    <row r="8" spans="1:4" x14ac:dyDescent="0.25">
      <c r="A8">
        <v>38605</v>
      </c>
      <c r="B8" t="s">
        <v>183</v>
      </c>
      <c r="C8" t="s">
        <v>145</v>
      </c>
      <c r="D8" s="155">
        <v>66.81</v>
      </c>
    </row>
    <row r="9" spans="1:4" x14ac:dyDescent="0.25">
      <c r="A9">
        <v>11270</v>
      </c>
      <c r="B9" t="s">
        <v>184</v>
      </c>
      <c r="C9" t="s">
        <v>145</v>
      </c>
      <c r="D9" s="155">
        <v>2.77</v>
      </c>
    </row>
    <row r="10" spans="1:4" x14ac:dyDescent="0.25">
      <c r="A10">
        <v>412</v>
      </c>
      <c r="B10" t="s">
        <v>185</v>
      </c>
      <c r="C10" t="s">
        <v>145</v>
      </c>
      <c r="D10" s="155">
        <v>1.18</v>
      </c>
    </row>
    <row r="11" spans="1:4" x14ac:dyDescent="0.25">
      <c r="A11">
        <v>414</v>
      </c>
      <c r="B11" t="s">
        <v>186</v>
      </c>
      <c r="C11" t="s">
        <v>145</v>
      </c>
      <c r="D11" s="155">
        <v>7.0000000000000007E-2</v>
      </c>
    </row>
    <row r="12" spans="1:4" x14ac:dyDescent="0.25">
      <c r="A12">
        <v>410</v>
      </c>
      <c r="B12" t="s">
        <v>187</v>
      </c>
      <c r="C12" t="s">
        <v>145</v>
      </c>
      <c r="D12" s="155">
        <v>0.18</v>
      </c>
    </row>
    <row r="13" spans="1:4" x14ac:dyDescent="0.25">
      <c r="A13">
        <v>411</v>
      </c>
      <c r="B13" t="s">
        <v>188</v>
      </c>
      <c r="C13" t="s">
        <v>145</v>
      </c>
      <c r="D13" s="155">
        <v>0.23</v>
      </c>
    </row>
    <row r="14" spans="1:4" x14ac:dyDescent="0.25">
      <c r="A14">
        <v>408</v>
      </c>
      <c r="B14" t="s">
        <v>189</v>
      </c>
      <c r="C14" t="s">
        <v>145</v>
      </c>
      <c r="D14" s="155">
        <v>1.1399999999999999</v>
      </c>
    </row>
    <row r="15" spans="1:4" x14ac:dyDescent="0.25">
      <c r="A15">
        <v>39131</v>
      </c>
      <c r="B15" t="s">
        <v>190</v>
      </c>
      <c r="C15" t="s">
        <v>145</v>
      </c>
      <c r="D15" s="155">
        <v>3.71</v>
      </c>
    </row>
    <row r="16" spans="1:4" x14ac:dyDescent="0.25">
      <c r="A16">
        <v>394</v>
      </c>
      <c r="B16" t="s">
        <v>191</v>
      </c>
      <c r="C16" t="s">
        <v>145</v>
      </c>
      <c r="D16" s="155">
        <v>3.75</v>
      </c>
    </row>
    <row r="17" spans="1:4" x14ac:dyDescent="0.25">
      <c r="A17">
        <v>39130</v>
      </c>
      <c r="B17" t="s">
        <v>192</v>
      </c>
      <c r="C17" t="s">
        <v>145</v>
      </c>
      <c r="D17" s="155">
        <v>3.38</v>
      </c>
    </row>
    <row r="18" spans="1:4" x14ac:dyDescent="0.25">
      <c r="A18">
        <v>395</v>
      </c>
      <c r="B18" t="s">
        <v>193</v>
      </c>
      <c r="C18" t="s">
        <v>145</v>
      </c>
      <c r="D18" s="155">
        <v>3.61</v>
      </c>
    </row>
    <row r="19" spans="1:4" x14ac:dyDescent="0.25">
      <c r="A19">
        <v>39127</v>
      </c>
      <c r="B19" t="s">
        <v>194</v>
      </c>
      <c r="C19" t="s">
        <v>145</v>
      </c>
      <c r="D19" s="155">
        <v>1.78</v>
      </c>
    </row>
    <row r="20" spans="1:4" x14ac:dyDescent="0.25">
      <c r="A20">
        <v>392</v>
      </c>
      <c r="B20" t="s">
        <v>195</v>
      </c>
      <c r="C20" t="s">
        <v>145</v>
      </c>
      <c r="D20" s="155">
        <v>1.83</v>
      </c>
    </row>
    <row r="21" spans="1:4" x14ac:dyDescent="0.25">
      <c r="A21">
        <v>39129</v>
      </c>
      <c r="B21" t="s">
        <v>196</v>
      </c>
      <c r="C21" t="s">
        <v>145</v>
      </c>
      <c r="D21" s="155">
        <v>2.08</v>
      </c>
    </row>
    <row r="22" spans="1:4" x14ac:dyDescent="0.25">
      <c r="A22">
        <v>393</v>
      </c>
      <c r="B22" t="s">
        <v>197</v>
      </c>
      <c r="C22" t="s">
        <v>145</v>
      </c>
      <c r="D22" s="155">
        <v>2.1800000000000002</v>
      </c>
    </row>
    <row r="23" spans="1:4" x14ac:dyDescent="0.25">
      <c r="A23">
        <v>39133</v>
      </c>
      <c r="B23" t="s">
        <v>198</v>
      </c>
      <c r="C23" t="s">
        <v>145</v>
      </c>
      <c r="D23" s="155">
        <v>4.87</v>
      </c>
    </row>
    <row r="24" spans="1:4" x14ac:dyDescent="0.25">
      <c r="A24">
        <v>397</v>
      </c>
      <c r="B24" t="s">
        <v>199</v>
      </c>
      <c r="C24" t="s">
        <v>145</v>
      </c>
      <c r="D24" s="155">
        <v>5.38</v>
      </c>
    </row>
    <row r="25" spans="1:4" x14ac:dyDescent="0.25">
      <c r="A25">
        <v>39132</v>
      </c>
      <c r="B25" t="s">
        <v>200</v>
      </c>
      <c r="C25" t="s">
        <v>145</v>
      </c>
      <c r="D25" s="155">
        <v>3.89</v>
      </c>
    </row>
    <row r="26" spans="1:4" x14ac:dyDescent="0.25">
      <c r="A26">
        <v>396</v>
      </c>
      <c r="B26" t="s">
        <v>201</v>
      </c>
      <c r="C26" t="s">
        <v>145</v>
      </c>
      <c r="D26" s="155">
        <v>4.17</v>
      </c>
    </row>
    <row r="27" spans="1:4" x14ac:dyDescent="0.25">
      <c r="A27">
        <v>39135</v>
      </c>
      <c r="B27" t="s">
        <v>202</v>
      </c>
      <c r="C27" t="s">
        <v>145</v>
      </c>
      <c r="D27" s="155">
        <v>7.79</v>
      </c>
    </row>
    <row r="28" spans="1:4" x14ac:dyDescent="0.25">
      <c r="A28">
        <v>39128</v>
      </c>
      <c r="B28" t="s">
        <v>203</v>
      </c>
      <c r="C28" t="s">
        <v>145</v>
      </c>
      <c r="D28" s="155">
        <v>1.94</v>
      </c>
    </row>
    <row r="29" spans="1:4" x14ac:dyDescent="0.25">
      <c r="A29">
        <v>400</v>
      </c>
      <c r="B29" t="s">
        <v>204</v>
      </c>
      <c r="C29" t="s">
        <v>145</v>
      </c>
      <c r="D29" s="155">
        <v>1.9</v>
      </c>
    </row>
    <row r="30" spans="1:4" x14ac:dyDescent="0.25">
      <c r="A30">
        <v>39125</v>
      </c>
      <c r="B30" t="s">
        <v>205</v>
      </c>
      <c r="C30" t="s">
        <v>145</v>
      </c>
      <c r="D30" s="155">
        <v>1.94</v>
      </c>
    </row>
    <row r="31" spans="1:4" x14ac:dyDescent="0.25">
      <c r="A31">
        <v>39134</v>
      </c>
      <c r="B31" t="s">
        <v>206</v>
      </c>
      <c r="C31" t="s">
        <v>145</v>
      </c>
      <c r="D31" s="155">
        <v>6.49</v>
      </c>
    </row>
    <row r="32" spans="1:4" x14ac:dyDescent="0.25">
      <c r="A32">
        <v>398</v>
      </c>
      <c r="B32" t="s">
        <v>207</v>
      </c>
      <c r="C32" t="s">
        <v>145</v>
      </c>
      <c r="D32" s="155">
        <v>5.98</v>
      </c>
    </row>
    <row r="33" spans="1:4" x14ac:dyDescent="0.25">
      <c r="A33">
        <v>39126</v>
      </c>
      <c r="B33" t="s">
        <v>208</v>
      </c>
      <c r="C33" t="s">
        <v>145</v>
      </c>
      <c r="D33" s="155">
        <v>8.76</v>
      </c>
    </row>
    <row r="34" spans="1:4" x14ac:dyDescent="0.25">
      <c r="A34">
        <v>399</v>
      </c>
      <c r="B34" t="s">
        <v>209</v>
      </c>
      <c r="C34" t="s">
        <v>145</v>
      </c>
      <c r="D34" s="155">
        <v>7.72</v>
      </c>
    </row>
    <row r="35" spans="1:4" x14ac:dyDescent="0.25">
      <c r="A35">
        <v>39158</v>
      </c>
      <c r="B35" t="s">
        <v>210</v>
      </c>
      <c r="C35" t="s">
        <v>145</v>
      </c>
      <c r="D35" s="155">
        <v>20.73</v>
      </c>
    </row>
    <row r="36" spans="1:4" x14ac:dyDescent="0.25">
      <c r="A36">
        <v>39141</v>
      </c>
      <c r="B36" t="s">
        <v>211</v>
      </c>
      <c r="C36" t="s">
        <v>145</v>
      </c>
      <c r="D36" s="155">
        <v>1.5</v>
      </c>
    </row>
    <row r="37" spans="1:4" x14ac:dyDescent="0.25">
      <c r="A37">
        <v>39140</v>
      </c>
      <c r="B37" t="s">
        <v>212</v>
      </c>
      <c r="C37" t="s">
        <v>145</v>
      </c>
      <c r="D37" s="155">
        <v>1.36</v>
      </c>
    </row>
    <row r="38" spans="1:4" x14ac:dyDescent="0.25">
      <c r="A38">
        <v>39137</v>
      </c>
      <c r="B38" t="s">
        <v>213</v>
      </c>
      <c r="C38" t="s">
        <v>145</v>
      </c>
      <c r="D38" s="155">
        <v>0.78</v>
      </c>
    </row>
    <row r="39" spans="1:4" x14ac:dyDescent="0.25">
      <c r="A39">
        <v>39139</v>
      </c>
      <c r="B39" t="s">
        <v>214</v>
      </c>
      <c r="C39" t="s">
        <v>145</v>
      </c>
      <c r="D39" s="155">
        <v>1.1299999999999999</v>
      </c>
    </row>
    <row r="40" spans="1:4" x14ac:dyDescent="0.25">
      <c r="A40">
        <v>39143</v>
      </c>
      <c r="B40" t="s">
        <v>215</v>
      </c>
      <c r="C40" t="s">
        <v>145</v>
      </c>
      <c r="D40" s="155">
        <v>3.1</v>
      </c>
    </row>
    <row r="41" spans="1:4" x14ac:dyDescent="0.25">
      <c r="A41">
        <v>39142</v>
      </c>
      <c r="B41" t="s">
        <v>216</v>
      </c>
      <c r="C41" t="s">
        <v>145</v>
      </c>
      <c r="D41" s="155">
        <v>2.2200000000000002</v>
      </c>
    </row>
    <row r="42" spans="1:4" x14ac:dyDescent="0.25">
      <c r="A42">
        <v>39138</v>
      </c>
      <c r="B42" t="s">
        <v>217</v>
      </c>
      <c r="C42" t="s">
        <v>145</v>
      </c>
      <c r="D42" s="155">
        <v>0.83</v>
      </c>
    </row>
    <row r="43" spans="1:4" x14ac:dyDescent="0.25">
      <c r="A43">
        <v>39136</v>
      </c>
      <c r="B43" t="s">
        <v>218</v>
      </c>
      <c r="C43" t="s">
        <v>145</v>
      </c>
      <c r="D43" s="155">
        <v>0.55000000000000004</v>
      </c>
    </row>
    <row r="44" spans="1:4" x14ac:dyDescent="0.25">
      <c r="A44">
        <v>39144</v>
      </c>
      <c r="B44" t="s">
        <v>219</v>
      </c>
      <c r="C44" t="s">
        <v>145</v>
      </c>
      <c r="D44" s="155">
        <v>3.61</v>
      </c>
    </row>
    <row r="45" spans="1:4" x14ac:dyDescent="0.25">
      <c r="A45">
        <v>39145</v>
      </c>
      <c r="B45" t="s">
        <v>220</v>
      </c>
      <c r="C45" t="s">
        <v>145</v>
      </c>
      <c r="D45" s="155">
        <v>5.96</v>
      </c>
    </row>
    <row r="46" spans="1:4" x14ac:dyDescent="0.25">
      <c r="A46">
        <v>12615</v>
      </c>
      <c r="B46" t="s">
        <v>221</v>
      </c>
      <c r="C46" t="s">
        <v>145</v>
      </c>
      <c r="D46" s="155">
        <v>19.39</v>
      </c>
    </row>
    <row r="47" spans="1:4" x14ac:dyDescent="0.25">
      <c r="A47">
        <v>11927</v>
      </c>
      <c r="B47" t="s">
        <v>222</v>
      </c>
      <c r="C47" t="s">
        <v>145</v>
      </c>
      <c r="D47" s="155">
        <v>8.27</v>
      </c>
    </row>
    <row r="48" spans="1:4" x14ac:dyDescent="0.25">
      <c r="A48">
        <v>11928</v>
      </c>
      <c r="B48" t="s">
        <v>223</v>
      </c>
      <c r="C48" t="s">
        <v>145</v>
      </c>
      <c r="D48" s="155">
        <v>9.48</v>
      </c>
    </row>
    <row r="49" spans="1:4" x14ac:dyDescent="0.25">
      <c r="A49">
        <v>11929</v>
      </c>
      <c r="B49" t="s">
        <v>224</v>
      </c>
      <c r="C49" t="s">
        <v>145</v>
      </c>
      <c r="D49" s="155">
        <v>14.66</v>
      </c>
    </row>
    <row r="50" spans="1:4" x14ac:dyDescent="0.25">
      <c r="A50">
        <v>36801</v>
      </c>
      <c r="B50" t="s">
        <v>225</v>
      </c>
      <c r="C50" t="s">
        <v>145</v>
      </c>
      <c r="D50" s="155">
        <v>27.31</v>
      </c>
    </row>
    <row r="51" spans="1:4" x14ac:dyDescent="0.25">
      <c r="A51">
        <v>36246</v>
      </c>
      <c r="B51" t="s">
        <v>226</v>
      </c>
      <c r="C51" t="s">
        <v>146</v>
      </c>
      <c r="D51" s="155">
        <v>3.95</v>
      </c>
    </row>
    <row r="52" spans="1:4" x14ac:dyDescent="0.25">
      <c r="A52">
        <v>37600</v>
      </c>
      <c r="B52" t="s">
        <v>227</v>
      </c>
      <c r="C52" t="s">
        <v>145</v>
      </c>
      <c r="D52" s="155">
        <v>112.99</v>
      </c>
    </row>
    <row r="53" spans="1:4" x14ac:dyDescent="0.25">
      <c r="A53">
        <v>37599</v>
      </c>
      <c r="B53" t="s">
        <v>228</v>
      </c>
      <c r="C53" t="s">
        <v>145</v>
      </c>
      <c r="D53" s="155">
        <v>105.16</v>
      </c>
    </row>
    <row r="54" spans="1:4" x14ac:dyDescent="0.25">
      <c r="A54">
        <v>1</v>
      </c>
      <c r="B54" t="s">
        <v>229</v>
      </c>
      <c r="C54" t="s">
        <v>147</v>
      </c>
      <c r="D54" s="155">
        <v>95</v>
      </c>
    </row>
    <row r="55" spans="1:4" x14ac:dyDescent="0.25">
      <c r="A55">
        <v>3</v>
      </c>
      <c r="B55" t="s">
        <v>230</v>
      </c>
      <c r="C55" t="s">
        <v>148</v>
      </c>
      <c r="D55" s="155">
        <v>16.29</v>
      </c>
    </row>
    <row r="56" spans="1:4" x14ac:dyDescent="0.25">
      <c r="A56">
        <v>43054</v>
      </c>
      <c r="B56" t="s">
        <v>231</v>
      </c>
      <c r="C56" t="s">
        <v>147</v>
      </c>
      <c r="D56" s="155">
        <v>12.34</v>
      </c>
    </row>
    <row r="57" spans="1:4" x14ac:dyDescent="0.25">
      <c r="A57">
        <v>42402</v>
      </c>
      <c r="B57" t="s">
        <v>232</v>
      </c>
      <c r="C57" t="s">
        <v>147</v>
      </c>
      <c r="D57" s="155">
        <v>11.79</v>
      </c>
    </row>
    <row r="58" spans="1:4" x14ac:dyDescent="0.25">
      <c r="A58">
        <v>42403</v>
      </c>
      <c r="B58" t="s">
        <v>233</v>
      </c>
      <c r="C58" t="s">
        <v>147</v>
      </c>
      <c r="D58" s="155">
        <v>15.13</v>
      </c>
    </row>
    <row r="59" spans="1:4" x14ac:dyDescent="0.25">
      <c r="A59">
        <v>42404</v>
      </c>
      <c r="B59" t="s">
        <v>234</v>
      </c>
      <c r="C59" t="s">
        <v>147</v>
      </c>
      <c r="D59" s="155">
        <v>15.05</v>
      </c>
    </row>
    <row r="60" spans="1:4" x14ac:dyDescent="0.25">
      <c r="A60">
        <v>42405</v>
      </c>
      <c r="B60" t="s">
        <v>235</v>
      </c>
      <c r="C60" t="s">
        <v>147</v>
      </c>
      <c r="D60" s="155">
        <v>16.03</v>
      </c>
    </row>
    <row r="61" spans="1:4" x14ac:dyDescent="0.25">
      <c r="A61">
        <v>34341</v>
      </c>
      <c r="B61" t="s">
        <v>236</v>
      </c>
      <c r="C61" t="s">
        <v>147</v>
      </c>
      <c r="D61" s="155">
        <v>13.91</v>
      </c>
    </row>
    <row r="62" spans="1:4" x14ac:dyDescent="0.25">
      <c r="A62">
        <v>43053</v>
      </c>
      <c r="B62" t="s">
        <v>237</v>
      </c>
      <c r="C62" t="s">
        <v>147</v>
      </c>
      <c r="D62" s="155">
        <v>11.02</v>
      </c>
    </row>
    <row r="63" spans="1:4" x14ac:dyDescent="0.25">
      <c r="A63">
        <v>43058</v>
      </c>
      <c r="B63" t="s">
        <v>238</v>
      </c>
      <c r="C63" t="s">
        <v>147</v>
      </c>
      <c r="D63" s="155">
        <v>11.43</v>
      </c>
    </row>
    <row r="64" spans="1:4" x14ac:dyDescent="0.25">
      <c r="A64">
        <v>34</v>
      </c>
      <c r="B64" t="s">
        <v>239</v>
      </c>
      <c r="C64" t="s">
        <v>147</v>
      </c>
      <c r="D64" s="155">
        <v>11.49</v>
      </c>
    </row>
    <row r="65" spans="1:4" x14ac:dyDescent="0.25">
      <c r="A65">
        <v>43055</v>
      </c>
      <c r="B65" t="s">
        <v>240</v>
      </c>
      <c r="C65" t="s">
        <v>147</v>
      </c>
      <c r="D65" s="155">
        <v>9.9499999999999993</v>
      </c>
    </row>
    <row r="66" spans="1:4" x14ac:dyDescent="0.25">
      <c r="A66">
        <v>43056</v>
      </c>
      <c r="B66" t="s">
        <v>241</v>
      </c>
      <c r="C66" t="s">
        <v>147</v>
      </c>
      <c r="D66" s="155">
        <v>11.47</v>
      </c>
    </row>
    <row r="67" spans="1:4" x14ac:dyDescent="0.25">
      <c r="A67">
        <v>43057</v>
      </c>
      <c r="B67" t="s">
        <v>242</v>
      </c>
      <c r="C67" t="s">
        <v>147</v>
      </c>
      <c r="D67" s="155">
        <v>12.61</v>
      </c>
    </row>
    <row r="68" spans="1:4" x14ac:dyDescent="0.25">
      <c r="A68">
        <v>34449</v>
      </c>
      <c r="B68" t="s">
        <v>243</v>
      </c>
      <c r="C68" t="s">
        <v>147</v>
      </c>
      <c r="D68" s="155">
        <v>13.48</v>
      </c>
    </row>
    <row r="69" spans="1:4" x14ac:dyDescent="0.25">
      <c r="A69">
        <v>32</v>
      </c>
      <c r="B69" t="s">
        <v>244</v>
      </c>
      <c r="C69" t="s">
        <v>147</v>
      </c>
      <c r="D69" s="155">
        <v>12.12</v>
      </c>
    </row>
    <row r="70" spans="1:4" x14ac:dyDescent="0.25">
      <c r="A70">
        <v>33</v>
      </c>
      <c r="B70" t="s">
        <v>245</v>
      </c>
      <c r="C70" t="s">
        <v>147</v>
      </c>
      <c r="D70" s="155">
        <v>12.19</v>
      </c>
    </row>
    <row r="71" spans="1:4" x14ac:dyDescent="0.25">
      <c r="A71">
        <v>43061</v>
      </c>
      <c r="B71" t="s">
        <v>246</v>
      </c>
      <c r="C71" t="s">
        <v>147</v>
      </c>
      <c r="D71" s="155">
        <v>11.39</v>
      </c>
    </row>
    <row r="72" spans="1:4" x14ac:dyDescent="0.25">
      <c r="A72">
        <v>43059</v>
      </c>
      <c r="B72" t="s">
        <v>247</v>
      </c>
      <c r="C72" t="s">
        <v>147</v>
      </c>
      <c r="D72" s="155">
        <v>10.87</v>
      </c>
    </row>
    <row r="73" spans="1:4" x14ac:dyDescent="0.25">
      <c r="A73">
        <v>43062</v>
      </c>
      <c r="B73" t="s">
        <v>248</v>
      </c>
      <c r="C73" t="s">
        <v>147</v>
      </c>
      <c r="D73" s="155">
        <v>12.05</v>
      </c>
    </row>
    <row r="74" spans="1:4" x14ac:dyDescent="0.25">
      <c r="A74">
        <v>43060</v>
      </c>
      <c r="B74" t="s">
        <v>249</v>
      </c>
      <c r="C74" t="s">
        <v>147</v>
      </c>
      <c r="D74" s="155">
        <v>9.4700000000000006</v>
      </c>
    </row>
    <row r="75" spans="1:4" x14ac:dyDescent="0.25">
      <c r="A75">
        <v>40410</v>
      </c>
      <c r="B75" t="s">
        <v>250</v>
      </c>
      <c r="C75" t="s">
        <v>145</v>
      </c>
      <c r="D75" s="155">
        <v>26.72</v>
      </c>
    </row>
    <row r="76" spans="1:4" x14ac:dyDescent="0.25">
      <c r="A76">
        <v>40411</v>
      </c>
      <c r="B76" t="s">
        <v>251</v>
      </c>
      <c r="C76" t="s">
        <v>145</v>
      </c>
      <c r="D76" s="155">
        <v>29</v>
      </c>
    </row>
    <row r="77" spans="1:4" x14ac:dyDescent="0.25">
      <c r="A77">
        <v>40412</v>
      </c>
      <c r="B77" t="s">
        <v>252</v>
      </c>
      <c r="C77" t="s">
        <v>145</v>
      </c>
      <c r="D77" s="155">
        <v>32.54</v>
      </c>
    </row>
    <row r="78" spans="1:4" x14ac:dyDescent="0.25">
      <c r="A78">
        <v>44254</v>
      </c>
      <c r="B78" t="s">
        <v>253</v>
      </c>
      <c r="C78" t="s">
        <v>145</v>
      </c>
      <c r="D78" s="155">
        <v>30.62</v>
      </c>
    </row>
    <row r="79" spans="1:4" x14ac:dyDescent="0.25">
      <c r="A79">
        <v>44255</v>
      </c>
      <c r="B79" t="s">
        <v>254</v>
      </c>
      <c r="C79" t="s">
        <v>145</v>
      </c>
      <c r="D79" s="155">
        <v>33.94</v>
      </c>
    </row>
    <row r="80" spans="1:4" x14ac:dyDescent="0.25">
      <c r="A80">
        <v>44256</v>
      </c>
      <c r="B80" t="s">
        <v>255</v>
      </c>
      <c r="C80" t="s">
        <v>145</v>
      </c>
      <c r="D80" s="155">
        <v>38.33</v>
      </c>
    </row>
    <row r="81" spans="1:4" x14ac:dyDescent="0.25">
      <c r="A81">
        <v>44257</v>
      </c>
      <c r="B81" t="s">
        <v>256</v>
      </c>
      <c r="C81" t="s">
        <v>145</v>
      </c>
      <c r="D81" s="155">
        <v>60.64</v>
      </c>
    </row>
    <row r="82" spans="1:4" x14ac:dyDescent="0.25">
      <c r="A82">
        <v>44258</v>
      </c>
      <c r="B82" t="s">
        <v>257</v>
      </c>
      <c r="C82" t="s">
        <v>145</v>
      </c>
      <c r="D82" s="155">
        <v>69.3</v>
      </c>
    </row>
    <row r="83" spans="1:4" x14ac:dyDescent="0.25">
      <c r="A83">
        <v>44259</v>
      </c>
      <c r="B83" t="s">
        <v>258</v>
      </c>
      <c r="C83" t="s">
        <v>145</v>
      </c>
      <c r="D83" s="155">
        <v>95.13</v>
      </c>
    </row>
    <row r="84" spans="1:4" x14ac:dyDescent="0.25">
      <c r="A84">
        <v>55</v>
      </c>
      <c r="B84" t="s">
        <v>259</v>
      </c>
      <c r="C84" t="s">
        <v>145</v>
      </c>
      <c r="D84" s="155">
        <v>4.6100000000000003</v>
      </c>
    </row>
    <row r="85" spans="1:4" x14ac:dyDescent="0.25">
      <c r="A85">
        <v>61</v>
      </c>
      <c r="B85" t="s">
        <v>260</v>
      </c>
      <c r="C85" t="s">
        <v>145</v>
      </c>
      <c r="D85" s="155">
        <v>4.3600000000000003</v>
      </c>
    </row>
    <row r="86" spans="1:4" x14ac:dyDescent="0.25">
      <c r="A86">
        <v>62</v>
      </c>
      <c r="B86" t="s">
        <v>261</v>
      </c>
      <c r="C86" t="s">
        <v>145</v>
      </c>
      <c r="D86" s="155">
        <v>9.0299999999999994</v>
      </c>
    </row>
    <row r="87" spans="1:4" x14ac:dyDescent="0.25">
      <c r="A87">
        <v>103</v>
      </c>
      <c r="B87" t="s">
        <v>262</v>
      </c>
      <c r="C87" t="s">
        <v>145</v>
      </c>
      <c r="D87" s="155">
        <v>62.49</v>
      </c>
    </row>
    <row r="88" spans="1:4" x14ac:dyDescent="0.25">
      <c r="A88">
        <v>107</v>
      </c>
      <c r="B88" t="s">
        <v>263</v>
      </c>
      <c r="C88" t="s">
        <v>145</v>
      </c>
      <c r="D88" s="155">
        <v>1.17</v>
      </c>
    </row>
    <row r="89" spans="1:4" x14ac:dyDescent="0.25">
      <c r="A89">
        <v>65</v>
      </c>
      <c r="B89" t="s">
        <v>264</v>
      </c>
      <c r="C89" t="s">
        <v>145</v>
      </c>
      <c r="D89" s="155">
        <v>1.29</v>
      </c>
    </row>
    <row r="90" spans="1:4" x14ac:dyDescent="0.25">
      <c r="A90">
        <v>108</v>
      </c>
      <c r="B90" t="s">
        <v>265</v>
      </c>
      <c r="C90" t="s">
        <v>145</v>
      </c>
      <c r="D90" s="155">
        <v>2.59</v>
      </c>
    </row>
    <row r="91" spans="1:4" x14ac:dyDescent="0.25">
      <c r="A91">
        <v>110</v>
      </c>
      <c r="B91" t="s">
        <v>266</v>
      </c>
      <c r="C91" t="s">
        <v>145</v>
      </c>
      <c r="D91" s="155">
        <v>8.99</v>
      </c>
    </row>
    <row r="92" spans="1:4" x14ac:dyDescent="0.25">
      <c r="A92">
        <v>109</v>
      </c>
      <c r="B92" t="s">
        <v>267</v>
      </c>
      <c r="C92" t="s">
        <v>145</v>
      </c>
      <c r="D92" s="155">
        <v>5.35</v>
      </c>
    </row>
    <row r="93" spans="1:4" x14ac:dyDescent="0.25">
      <c r="A93">
        <v>111</v>
      </c>
      <c r="B93" t="s">
        <v>268</v>
      </c>
      <c r="C93" t="s">
        <v>145</v>
      </c>
      <c r="D93" s="155">
        <v>12.16</v>
      </c>
    </row>
    <row r="94" spans="1:4" x14ac:dyDescent="0.25">
      <c r="A94">
        <v>112</v>
      </c>
      <c r="B94" t="s">
        <v>269</v>
      </c>
      <c r="C94" t="s">
        <v>145</v>
      </c>
      <c r="D94" s="155">
        <v>6.45</v>
      </c>
    </row>
    <row r="95" spans="1:4" x14ac:dyDescent="0.25">
      <c r="A95">
        <v>113</v>
      </c>
      <c r="B95" t="s">
        <v>270</v>
      </c>
      <c r="C95" t="s">
        <v>145</v>
      </c>
      <c r="D95" s="155">
        <v>16.14</v>
      </c>
    </row>
    <row r="96" spans="1:4" x14ac:dyDescent="0.25">
      <c r="A96">
        <v>104</v>
      </c>
      <c r="B96" t="s">
        <v>271</v>
      </c>
      <c r="C96" t="s">
        <v>145</v>
      </c>
      <c r="D96" s="155">
        <v>28.09</v>
      </c>
    </row>
    <row r="97" spans="1:4" x14ac:dyDescent="0.25">
      <c r="A97">
        <v>102</v>
      </c>
      <c r="B97" t="s">
        <v>272</v>
      </c>
      <c r="C97" t="s">
        <v>145</v>
      </c>
      <c r="D97" s="155">
        <v>38.72</v>
      </c>
    </row>
    <row r="98" spans="1:4" x14ac:dyDescent="0.25">
      <c r="A98">
        <v>95</v>
      </c>
      <c r="B98" t="s">
        <v>273</v>
      </c>
      <c r="C98" t="s">
        <v>145</v>
      </c>
      <c r="D98" s="155">
        <v>16.36</v>
      </c>
    </row>
    <row r="99" spans="1:4" x14ac:dyDescent="0.25">
      <c r="A99">
        <v>96</v>
      </c>
      <c r="B99" t="s">
        <v>274</v>
      </c>
      <c r="C99" t="s">
        <v>145</v>
      </c>
      <c r="D99" s="155">
        <v>17.8</v>
      </c>
    </row>
    <row r="100" spans="1:4" x14ac:dyDescent="0.25">
      <c r="A100">
        <v>97</v>
      </c>
      <c r="B100" t="s">
        <v>275</v>
      </c>
      <c r="C100" t="s">
        <v>145</v>
      </c>
      <c r="D100" s="155">
        <v>26.78</v>
      </c>
    </row>
    <row r="101" spans="1:4" x14ac:dyDescent="0.25">
      <c r="A101">
        <v>98</v>
      </c>
      <c r="B101" t="s">
        <v>276</v>
      </c>
      <c r="C101" t="s">
        <v>145</v>
      </c>
      <c r="D101" s="155">
        <v>40.090000000000003</v>
      </c>
    </row>
    <row r="102" spans="1:4" x14ac:dyDescent="0.25">
      <c r="A102">
        <v>99</v>
      </c>
      <c r="B102" t="s">
        <v>277</v>
      </c>
      <c r="C102" t="s">
        <v>145</v>
      </c>
      <c r="D102" s="155">
        <v>37.89</v>
      </c>
    </row>
    <row r="103" spans="1:4" x14ac:dyDescent="0.25">
      <c r="A103">
        <v>100</v>
      </c>
      <c r="B103" t="s">
        <v>278</v>
      </c>
      <c r="C103" t="s">
        <v>145</v>
      </c>
      <c r="D103" s="155">
        <v>66.19</v>
      </c>
    </row>
    <row r="104" spans="1:4" x14ac:dyDescent="0.25">
      <c r="A104">
        <v>75</v>
      </c>
      <c r="B104" t="s">
        <v>279</v>
      </c>
      <c r="C104" t="s">
        <v>145</v>
      </c>
      <c r="D104" s="155">
        <v>385.92</v>
      </c>
    </row>
    <row r="105" spans="1:4" x14ac:dyDescent="0.25">
      <c r="A105">
        <v>83</v>
      </c>
      <c r="B105" t="s">
        <v>280</v>
      </c>
      <c r="C105" t="s">
        <v>145</v>
      </c>
      <c r="D105" s="155">
        <v>308.52999999999997</v>
      </c>
    </row>
    <row r="106" spans="1:4" x14ac:dyDescent="0.25">
      <c r="A106">
        <v>74</v>
      </c>
      <c r="B106" t="s">
        <v>281</v>
      </c>
      <c r="C106" t="s">
        <v>145</v>
      </c>
      <c r="D106" s="155">
        <v>441.12</v>
      </c>
    </row>
    <row r="107" spans="1:4" x14ac:dyDescent="0.25">
      <c r="A107">
        <v>106</v>
      </c>
      <c r="B107" t="s">
        <v>282</v>
      </c>
      <c r="C107" t="s">
        <v>145</v>
      </c>
      <c r="D107" s="155">
        <v>557.80999999999995</v>
      </c>
    </row>
    <row r="108" spans="1:4" x14ac:dyDescent="0.25">
      <c r="A108">
        <v>88</v>
      </c>
      <c r="B108" t="s">
        <v>283</v>
      </c>
      <c r="C108" t="s">
        <v>145</v>
      </c>
      <c r="D108" s="155">
        <v>15.68</v>
      </c>
    </row>
    <row r="109" spans="1:4" x14ac:dyDescent="0.25">
      <c r="A109">
        <v>82</v>
      </c>
      <c r="B109" t="s">
        <v>284</v>
      </c>
      <c r="C109" t="s">
        <v>145</v>
      </c>
      <c r="D109" s="155">
        <v>293.54000000000002</v>
      </c>
    </row>
    <row r="110" spans="1:4" x14ac:dyDescent="0.25">
      <c r="A110">
        <v>105</v>
      </c>
      <c r="B110" t="s">
        <v>285</v>
      </c>
      <c r="C110" t="s">
        <v>145</v>
      </c>
      <c r="D110" s="155">
        <v>415.95</v>
      </c>
    </row>
    <row r="111" spans="1:4" x14ac:dyDescent="0.25">
      <c r="A111">
        <v>60</v>
      </c>
      <c r="B111" t="s">
        <v>286</v>
      </c>
      <c r="C111" t="s">
        <v>145</v>
      </c>
      <c r="D111" s="155">
        <v>5.98</v>
      </c>
    </row>
    <row r="112" spans="1:4" x14ac:dyDescent="0.25">
      <c r="A112">
        <v>72</v>
      </c>
      <c r="B112" t="s">
        <v>287</v>
      </c>
      <c r="C112" t="s">
        <v>145</v>
      </c>
      <c r="D112" s="155">
        <v>72.66</v>
      </c>
    </row>
    <row r="113" spans="1:4" x14ac:dyDescent="0.25">
      <c r="A113">
        <v>67</v>
      </c>
      <c r="B113" t="s">
        <v>288</v>
      </c>
      <c r="C113" t="s">
        <v>145</v>
      </c>
      <c r="D113" s="155">
        <v>23.49</v>
      </c>
    </row>
    <row r="114" spans="1:4" x14ac:dyDescent="0.25">
      <c r="A114">
        <v>71</v>
      </c>
      <c r="B114" t="s">
        <v>289</v>
      </c>
      <c r="C114" t="s">
        <v>145</v>
      </c>
      <c r="D114" s="155">
        <v>44.88</v>
      </c>
    </row>
    <row r="115" spans="1:4" x14ac:dyDescent="0.25">
      <c r="A115">
        <v>73</v>
      </c>
      <c r="B115" t="s">
        <v>290</v>
      </c>
      <c r="C115" t="s">
        <v>145</v>
      </c>
      <c r="D115" s="155">
        <v>22.48</v>
      </c>
    </row>
    <row r="116" spans="1:4" x14ac:dyDescent="0.25">
      <c r="A116">
        <v>37997</v>
      </c>
      <c r="B116" t="s">
        <v>291</v>
      </c>
      <c r="C116" t="s">
        <v>145</v>
      </c>
      <c r="D116" s="155">
        <v>18.239999999999998</v>
      </c>
    </row>
    <row r="117" spans="1:4" x14ac:dyDescent="0.25">
      <c r="A117">
        <v>37998</v>
      </c>
      <c r="B117" t="s">
        <v>292</v>
      </c>
      <c r="C117" t="s">
        <v>145</v>
      </c>
      <c r="D117" s="155">
        <v>24.42</v>
      </c>
    </row>
    <row r="118" spans="1:4" x14ac:dyDescent="0.25">
      <c r="A118">
        <v>10899</v>
      </c>
      <c r="B118" t="s">
        <v>293</v>
      </c>
      <c r="C118" t="s">
        <v>145</v>
      </c>
      <c r="D118" s="155">
        <v>83.23</v>
      </c>
    </row>
    <row r="119" spans="1:4" x14ac:dyDescent="0.25">
      <c r="A119">
        <v>10900</v>
      </c>
      <c r="B119" t="s">
        <v>294</v>
      </c>
      <c r="C119" t="s">
        <v>145</v>
      </c>
      <c r="D119" s="155">
        <v>65.14</v>
      </c>
    </row>
    <row r="120" spans="1:4" x14ac:dyDescent="0.25">
      <c r="A120">
        <v>46</v>
      </c>
      <c r="B120" t="s">
        <v>295</v>
      </c>
      <c r="C120" t="s">
        <v>145</v>
      </c>
      <c r="D120" s="155">
        <v>56.84</v>
      </c>
    </row>
    <row r="121" spans="1:4" x14ac:dyDescent="0.25">
      <c r="A121">
        <v>47</v>
      </c>
      <c r="B121" t="s">
        <v>296</v>
      </c>
      <c r="C121" t="s">
        <v>145</v>
      </c>
      <c r="D121" s="155">
        <v>97.19</v>
      </c>
    </row>
    <row r="122" spans="1:4" x14ac:dyDescent="0.25">
      <c r="A122">
        <v>48</v>
      </c>
      <c r="B122" t="s">
        <v>297</v>
      </c>
      <c r="C122" t="s">
        <v>145</v>
      </c>
      <c r="D122" s="155">
        <v>25.35</v>
      </c>
    </row>
    <row r="123" spans="1:4" x14ac:dyDescent="0.25">
      <c r="A123">
        <v>52</v>
      </c>
      <c r="B123" t="s">
        <v>298</v>
      </c>
      <c r="C123" t="s">
        <v>145</v>
      </c>
      <c r="D123" s="155">
        <v>19.260000000000002</v>
      </c>
    </row>
    <row r="124" spans="1:4" x14ac:dyDescent="0.25">
      <c r="A124">
        <v>43</v>
      </c>
      <c r="B124" t="s">
        <v>299</v>
      </c>
      <c r="C124" t="s">
        <v>145</v>
      </c>
      <c r="D124" s="155">
        <v>65</v>
      </c>
    </row>
    <row r="125" spans="1:4" x14ac:dyDescent="0.25">
      <c r="A125">
        <v>39719</v>
      </c>
      <c r="B125" t="s">
        <v>300</v>
      </c>
      <c r="C125" t="s">
        <v>148</v>
      </c>
      <c r="D125" s="155">
        <v>184.94</v>
      </c>
    </row>
    <row r="126" spans="1:4" x14ac:dyDescent="0.25">
      <c r="A126">
        <v>3410</v>
      </c>
      <c r="B126" t="s">
        <v>301</v>
      </c>
      <c r="C126" t="s">
        <v>147</v>
      </c>
      <c r="D126" s="155">
        <v>41.6</v>
      </c>
    </row>
    <row r="127" spans="1:4" x14ac:dyDescent="0.25">
      <c r="A127">
        <v>4791</v>
      </c>
      <c r="B127" t="s">
        <v>302</v>
      </c>
      <c r="C127" t="s">
        <v>147</v>
      </c>
      <c r="D127" s="155">
        <v>52.69</v>
      </c>
    </row>
    <row r="128" spans="1:4" x14ac:dyDescent="0.25">
      <c r="A128">
        <v>157</v>
      </c>
      <c r="B128" t="s">
        <v>303</v>
      </c>
      <c r="C128" t="s">
        <v>147</v>
      </c>
      <c r="D128" s="155">
        <v>136.34</v>
      </c>
    </row>
    <row r="129" spans="1:4" x14ac:dyDescent="0.25">
      <c r="A129">
        <v>156</v>
      </c>
      <c r="B129" t="s">
        <v>304</v>
      </c>
      <c r="C129" t="s">
        <v>147</v>
      </c>
      <c r="D129" s="155">
        <v>48.54</v>
      </c>
    </row>
    <row r="130" spans="1:4" x14ac:dyDescent="0.25">
      <c r="A130">
        <v>131</v>
      </c>
      <c r="B130" t="s">
        <v>305</v>
      </c>
      <c r="C130" t="s">
        <v>147</v>
      </c>
      <c r="D130" s="155">
        <v>41.51</v>
      </c>
    </row>
    <row r="131" spans="1:4" x14ac:dyDescent="0.25">
      <c r="A131">
        <v>21114</v>
      </c>
      <c r="B131" t="s">
        <v>306</v>
      </c>
      <c r="C131" t="s">
        <v>145</v>
      </c>
      <c r="D131" s="155">
        <v>36.450000000000003</v>
      </c>
    </row>
    <row r="132" spans="1:4" x14ac:dyDescent="0.25">
      <c r="A132">
        <v>119</v>
      </c>
      <c r="B132" t="s">
        <v>307</v>
      </c>
      <c r="C132" t="s">
        <v>145</v>
      </c>
      <c r="D132" s="155">
        <v>9.24</v>
      </c>
    </row>
    <row r="133" spans="1:4" x14ac:dyDescent="0.25">
      <c r="A133">
        <v>122</v>
      </c>
      <c r="B133" t="s">
        <v>308</v>
      </c>
      <c r="C133" t="s">
        <v>145</v>
      </c>
      <c r="D133" s="155">
        <v>71.09</v>
      </c>
    </row>
    <row r="134" spans="1:4" x14ac:dyDescent="0.25">
      <c r="A134">
        <v>20080</v>
      </c>
      <c r="B134" t="s">
        <v>309</v>
      </c>
      <c r="C134" t="s">
        <v>145</v>
      </c>
      <c r="D134" s="155">
        <v>23.2</v>
      </c>
    </row>
    <row r="135" spans="1:4" x14ac:dyDescent="0.25">
      <c r="A135">
        <v>124</v>
      </c>
      <c r="B135" t="s">
        <v>310</v>
      </c>
      <c r="C135" t="s">
        <v>148</v>
      </c>
      <c r="D135" s="155">
        <v>16.010000000000002</v>
      </c>
    </row>
    <row r="136" spans="1:4" x14ac:dyDescent="0.25">
      <c r="A136">
        <v>7334</v>
      </c>
      <c r="B136" t="s">
        <v>311</v>
      </c>
      <c r="C136" t="s">
        <v>148</v>
      </c>
      <c r="D136" s="155">
        <v>14.86</v>
      </c>
    </row>
    <row r="137" spans="1:4" x14ac:dyDescent="0.25">
      <c r="A137">
        <v>123</v>
      </c>
      <c r="B137" t="s">
        <v>312</v>
      </c>
      <c r="C137" t="s">
        <v>148</v>
      </c>
      <c r="D137" s="155">
        <v>6.55</v>
      </c>
    </row>
    <row r="138" spans="1:4" x14ac:dyDescent="0.25">
      <c r="A138">
        <v>127</v>
      </c>
      <c r="B138" t="s">
        <v>313</v>
      </c>
      <c r="C138" t="s">
        <v>148</v>
      </c>
      <c r="D138" s="155">
        <v>15.64</v>
      </c>
    </row>
    <row r="139" spans="1:4" x14ac:dyDescent="0.25">
      <c r="A139">
        <v>41373</v>
      </c>
      <c r="B139" t="s">
        <v>314</v>
      </c>
      <c r="C139" t="s">
        <v>148</v>
      </c>
      <c r="D139" s="155">
        <v>21.79</v>
      </c>
    </row>
    <row r="140" spans="1:4" x14ac:dyDescent="0.25">
      <c r="A140">
        <v>133</v>
      </c>
      <c r="B140" t="s">
        <v>315</v>
      </c>
      <c r="C140" t="s">
        <v>148</v>
      </c>
      <c r="D140" s="155">
        <v>6.49</v>
      </c>
    </row>
    <row r="141" spans="1:4" x14ac:dyDescent="0.25">
      <c r="A141">
        <v>43617</v>
      </c>
      <c r="B141" t="s">
        <v>316</v>
      </c>
      <c r="C141" t="s">
        <v>148</v>
      </c>
      <c r="D141" s="155">
        <v>7.25</v>
      </c>
    </row>
    <row r="142" spans="1:4" x14ac:dyDescent="0.25">
      <c r="A142">
        <v>132</v>
      </c>
      <c r="B142" t="s">
        <v>317</v>
      </c>
      <c r="C142" t="s">
        <v>148</v>
      </c>
      <c r="D142" s="155">
        <v>6.73</v>
      </c>
    </row>
    <row r="143" spans="1:4" x14ac:dyDescent="0.25">
      <c r="A143">
        <v>43618</v>
      </c>
      <c r="B143" t="s">
        <v>318</v>
      </c>
      <c r="C143" t="s">
        <v>147</v>
      </c>
      <c r="D143" s="155">
        <v>16.95</v>
      </c>
    </row>
    <row r="144" spans="1:4" x14ac:dyDescent="0.25">
      <c r="A144">
        <v>37476</v>
      </c>
      <c r="B144" t="s">
        <v>319</v>
      </c>
      <c r="C144" t="s">
        <v>145</v>
      </c>
      <c r="D144" s="168">
        <v>3340.87</v>
      </c>
    </row>
    <row r="145" spans="1:4" x14ac:dyDescent="0.25">
      <c r="A145">
        <v>37478</v>
      </c>
      <c r="B145" t="s">
        <v>320</v>
      </c>
      <c r="C145" t="s">
        <v>145</v>
      </c>
      <c r="D145" s="168">
        <v>4184.53</v>
      </c>
    </row>
    <row r="146" spans="1:4" x14ac:dyDescent="0.25">
      <c r="A146">
        <v>37477</v>
      </c>
      <c r="B146" t="s">
        <v>321</v>
      </c>
      <c r="C146" t="s">
        <v>145</v>
      </c>
      <c r="D146" s="168">
        <v>5669.36</v>
      </c>
    </row>
    <row r="147" spans="1:4" x14ac:dyDescent="0.25">
      <c r="A147">
        <v>37479</v>
      </c>
      <c r="B147" t="s">
        <v>322</v>
      </c>
      <c r="C147" t="s">
        <v>145</v>
      </c>
      <c r="D147" s="168">
        <v>6723.93</v>
      </c>
    </row>
    <row r="148" spans="1:4" x14ac:dyDescent="0.25">
      <c r="A148">
        <v>4319</v>
      </c>
      <c r="B148" t="s">
        <v>323</v>
      </c>
      <c r="C148" t="s">
        <v>145</v>
      </c>
      <c r="D148" s="155">
        <v>2.19</v>
      </c>
    </row>
    <row r="149" spans="1:4" x14ac:dyDescent="0.25">
      <c r="A149">
        <v>42409</v>
      </c>
      <c r="B149" t="s">
        <v>324</v>
      </c>
      <c r="C149" t="s">
        <v>147</v>
      </c>
      <c r="D149" s="155">
        <v>10.67</v>
      </c>
    </row>
    <row r="150" spans="1:4" x14ac:dyDescent="0.25">
      <c r="A150">
        <v>40553</v>
      </c>
      <c r="B150" t="s">
        <v>325</v>
      </c>
      <c r="C150" t="s">
        <v>149</v>
      </c>
      <c r="D150" s="155">
        <v>48.5</v>
      </c>
    </row>
    <row r="151" spans="1:4" x14ac:dyDescent="0.25">
      <c r="A151">
        <v>6114</v>
      </c>
      <c r="B151" t="s">
        <v>326</v>
      </c>
      <c r="C151" t="s">
        <v>150</v>
      </c>
      <c r="D151" s="155">
        <v>12.22</v>
      </c>
    </row>
    <row r="152" spans="1:4" x14ac:dyDescent="0.25">
      <c r="A152">
        <v>40912</v>
      </c>
      <c r="B152" t="s">
        <v>327</v>
      </c>
      <c r="C152" t="s">
        <v>151</v>
      </c>
      <c r="D152" s="168">
        <v>2145.56</v>
      </c>
    </row>
    <row r="153" spans="1:4" x14ac:dyDescent="0.25">
      <c r="A153">
        <v>247</v>
      </c>
      <c r="B153" t="s">
        <v>328</v>
      </c>
      <c r="C153" t="s">
        <v>150</v>
      </c>
      <c r="D153" s="155">
        <v>18.34</v>
      </c>
    </row>
    <row r="154" spans="1:4" x14ac:dyDescent="0.25">
      <c r="A154">
        <v>40919</v>
      </c>
      <c r="B154" t="s">
        <v>329</v>
      </c>
      <c r="C154" t="s">
        <v>151</v>
      </c>
      <c r="D154" s="168">
        <v>3223.2</v>
      </c>
    </row>
    <row r="155" spans="1:4" x14ac:dyDescent="0.25">
      <c r="A155">
        <v>40984</v>
      </c>
      <c r="B155" t="s">
        <v>330</v>
      </c>
      <c r="C155" t="s">
        <v>151</v>
      </c>
      <c r="D155" s="168">
        <v>2916.18</v>
      </c>
    </row>
    <row r="156" spans="1:4" x14ac:dyDescent="0.25">
      <c r="A156">
        <v>44499</v>
      </c>
      <c r="B156" t="s">
        <v>331</v>
      </c>
      <c r="C156" t="s">
        <v>150</v>
      </c>
      <c r="D156" s="155">
        <v>16.61</v>
      </c>
    </row>
    <row r="157" spans="1:4" x14ac:dyDescent="0.25">
      <c r="A157">
        <v>248</v>
      </c>
      <c r="B157" t="s">
        <v>332</v>
      </c>
      <c r="C157" t="s">
        <v>150</v>
      </c>
      <c r="D157" s="155">
        <v>14.1</v>
      </c>
    </row>
    <row r="158" spans="1:4" x14ac:dyDescent="0.25">
      <c r="A158">
        <v>41086</v>
      </c>
      <c r="B158" t="s">
        <v>333</v>
      </c>
      <c r="C158" t="s">
        <v>151</v>
      </c>
      <c r="D158" s="168">
        <v>2476.16</v>
      </c>
    </row>
    <row r="159" spans="1:4" x14ac:dyDescent="0.25">
      <c r="A159">
        <v>34466</v>
      </c>
      <c r="B159" t="s">
        <v>334</v>
      </c>
      <c r="C159" t="s">
        <v>150</v>
      </c>
      <c r="D159" s="155">
        <v>17.75</v>
      </c>
    </row>
    <row r="160" spans="1:4" x14ac:dyDescent="0.25">
      <c r="A160">
        <v>41083</v>
      </c>
      <c r="B160" t="s">
        <v>335</v>
      </c>
      <c r="C160" t="s">
        <v>151</v>
      </c>
      <c r="D160" s="168">
        <v>3117.48</v>
      </c>
    </row>
    <row r="161" spans="1:4" x14ac:dyDescent="0.25">
      <c r="A161">
        <v>252</v>
      </c>
      <c r="B161" t="s">
        <v>336</v>
      </c>
      <c r="C161" t="s">
        <v>150</v>
      </c>
      <c r="D161" s="155">
        <v>16.52</v>
      </c>
    </row>
    <row r="162" spans="1:4" x14ac:dyDescent="0.25">
      <c r="A162">
        <v>40909</v>
      </c>
      <c r="B162" t="s">
        <v>337</v>
      </c>
      <c r="C162" t="s">
        <v>151</v>
      </c>
      <c r="D162" s="168">
        <v>2902.81</v>
      </c>
    </row>
    <row r="163" spans="1:4" x14ac:dyDescent="0.25">
      <c r="A163">
        <v>242</v>
      </c>
      <c r="B163" t="s">
        <v>338</v>
      </c>
      <c r="C163" t="s">
        <v>150</v>
      </c>
      <c r="D163" s="155">
        <v>15.29</v>
      </c>
    </row>
    <row r="164" spans="1:4" x14ac:dyDescent="0.25">
      <c r="A164">
        <v>41085</v>
      </c>
      <c r="B164" t="s">
        <v>339</v>
      </c>
      <c r="C164" t="s">
        <v>151</v>
      </c>
      <c r="D164" s="168">
        <v>2685.75</v>
      </c>
    </row>
    <row r="165" spans="1:4" x14ac:dyDescent="0.25">
      <c r="A165">
        <v>427</v>
      </c>
      <c r="B165" t="s">
        <v>340</v>
      </c>
      <c r="C165" t="s">
        <v>145</v>
      </c>
      <c r="D165" s="155">
        <v>10.26</v>
      </c>
    </row>
    <row r="166" spans="1:4" x14ac:dyDescent="0.25">
      <c r="A166">
        <v>417</v>
      </c>
      <c r="B166" t="s">
        <v>341</v>
      </c>
      <c r="C166" t="s">
        <v>145</v>
      </c>
      <c r="D166" s="155">
        <v>4.83</v>
      </c>
    </row>
    <row r="167" spans="1:4" x14ac:dyDescent="0.25">
      <c r="A167">
        <v>11273</v>
      </c>
      <c r="B167" t="s">
        <v>342</v>
      </c>
      <c r="C167" t="s">
        <v>145</v>
      </c>
      <c r="D167" s="155">
        <v>15</v>
      </c>
    </row>
    <row r="168" spans="1:4" x14ac:dyDescent="0.25">
      <c r="A168">
        <v>11272</v>
      </c>
      <c r="B168" t="s">
        <v>343</v>
      </c>
      <c r="C168" t="s">
        <v>145</v>
      </c>
      <c r="D168" s="155">
        <v>9.06</v>
      </c>
    </row>
    <row r="169" spans="1:4" x14ac:dyDescent="0.25">
      <c r="A169">
        <v>11275</v>
      </c>
      <c r="B169" t="s">
        <v>344</v>
      </c>
      <c r="C169" t="s">
        <v>145</v>
      </c>
      <c r="D169" s="155">
        <v>3.63</v>
      </c>
    </row>
    <row r="170" spans="1:4" x14ac:dyDescent="0.25">
      <c r="A170">
        <v>11274</v>
      </c>
      <c r="B170" t="s">
        <v>345</v>
      </c>
      <c r="C170" t="s">
        <v>145</v>
      </c>
      <c r="D170" s="155">
        <v>2.77</v>
      </c>
    </row>
    <row r="171" spans="1:4" x14ac:dyDescent="0.25">
      <c r="A171">
        <v>38470</v>
      </c>
      <c r="B171" t="s">
        <v>346</v>
      </c>
      <c r="C171" t="s">
        <v>145</v>
      </c>
      <c r="D171" s="155">
        <v>52</v>
      </c>
    </row>
    <row r="172" spans="1:4" x14ac:dyDescent="0.25">
      <c r="A172">
        <v>38547</v>
      </c>
      <c r="B172" t="s">
        <v>347</v>
      </c>
      <c r="C172" t="s">
        <v>145</v>
      </c>
      <c r="D172" s="155">
        <v>141.9</v>
      </c>
    </row>
    <row r="173" spans="1:4" x14ac:dyDescent="0.25">
      <c r="A173">
        <v>38469</v>
      </c>
      <c r="B173" t="s">
        <v>348</v>
      </c>
      <c r="C173" t="s">
        <v>145</v>
      </c>
      <c r="D173" s="155">
        <v>152.58000000000001</v>
      </c>
    </row>
    <row r="174" spans="1:4" x14ac:dyDescent="0.25">
      <c r="A174">
        <v>38467</v>
      </c>
      <c r="B174" t="s">
        <v>349</v>
      </c>
      <c r="C174" t="s">
        <v>145</v>
      </c>
      <c r="D174" s="155">
        <v>85.85</v>
      </c>
    </row>
    <row r="175" spans="1:4" x14ac:dyDescent="0.25">
      <c r="A175">
        <v>38468</v>
      </c>
      <c r="B175" t="s">
        <v>350</v>
      </c>
      <c r="C175" t="s">
        <v>145</v>
      </c>
      <c r="D175" s="155">
        <v>94.47</v>
      </c>
    </row>
    <row r="176" spans="1:4" x14ac:dyDescent="0.25">
      <c r="A176">
        <v>38471</v>
      </c>
      <c r="B176" t="s">
        <v>351</v>
      </c>
      <c r="C176" t="s">
        <v>145</v>
      </c>
      <c r="D176" s="155">
        <v>122.68</v>
      </c>
    </row>
    <row r="177" spans="1:4" x14ac:dyDescent="0.25">
      <c r="A177">
        <v>37370</v>
      </c>
      <c r="B177" t="s">
        <v>352</v>
      </c>
      <c r="C177" t="s">
        <v>150</v>
      </c>
      <c r="D177" s="155">
        <v>3.09</v>
      </c>
    </row>
    <row r="178" spans="1:4" x14ac:dyDescent="0.25">
      <c r="A178">
        <v>40862</v>
      </c>
      <c r="B178" t="s">
        <v>353</v>
      </c>
      <c r="C178" t="s">
        <v>151</v>
      </c>
      <c r="D178" s="155">
        <v>583.53</v>
      </c>
    </row>
    <row r="179" spans="1:4" x14ac:dyDescent="0.25">
      <c r="A179">
        <v>10658</v>
      </c>
      <c r="B179" t="s">
        <v>354</v>
      </c>
      <c r="C179" t="s">
        <v>145</v>
      </c>
      <c r="D179" s="168">
        <v>8364.5</v>
      </c>
    </row>
    <row r="180" spans="1:4" x14ac:dyDescent="0.25">
      <c r="A180">
        <v>253</v>
      </c>
      <c r="B180" t="s">
        <v>355</v>
      </c>
      <c r="C180" t="s">
        <v>150</v>
      </c>
      <c r="D180" s="155">
        <v>25.11</v>
      </c>
    </row>
    <row r="181" spans="1:4" x14ac:dyDescent="0.25">
      <c r="A181">
        <v>40809</v>
      </c>
      <c r="B181" t="s">
        <v>356</v>
      </c>
      <c r="C181" t="s">
        <v>151</v>
      </c>
      <c r="D181" s="168">
        <v>4408.03</v>
      </c>
    </row>
    <row r="182" spans="1:4" x14ac:dyDescent="0.25">
      <c r="A182">
        <v>42428</v>
      </c>
      <c r="B182" t="s">
        <v>357</v>
      </c>
      <c r="C182" t="s">
        <v>145</v>
      </c>
      <c r="D182" s="168">
        <v>2251</v>
      </c>
    </row>
    <row r="183" spans="1:4" x14ac:dyDescent="0.25">
      <c r="A183">
        <v>583</v>
      </c>
      <c r="B183" t="s">
        <v>358</v>
      </c>
      <c r="C183" t="s">
        <v>147</v>
      </c>
      <c r="D183" s="155">
        <v>40.25</v>
      </c>
    </row>
    <row r="184" spans="1:4" x14ac:dyDescent="0.25">
      <c r="A184">
        <v>301</v>
      </c>
      <c r="B184" t="s">
        <v>359</v>
      </c>
      <c r="C184" t="s">
        <v>145</v>
      </c>
      <c r="D184" s="155">
        <v>3.41</v>
      </c>
    </row>
    <row r="185" spans="1:4" x14ac:dyDescent="0.25">
      <c r="A185">
        <v>296</v>
      </c>
      <c r="B185" t="s">
        <v>360</v>
      </c>
      <c r="C185" t="s">
        <v>145</v>
      </c>
      <c r="D185" s="155">
        <v>1.92</v>
      </c>
    </row>
    <row r="186" spans="1:4" x14ac:dyDescent="0.25">
      <c r="A186">
        <v>297</v>
      </c>
      <c r="B186" t="s">
        <v>361</v>
      </c>
      <c r="C186" t="s">
        <v>145</v>
      </c>
      <c r="D186" s="155">
        <v>2.83</v>
      </c>
    </row>
    <row r="187" spans="1:4" x14ac:dyDescent="0.25">
      <c r="A187">
        <v>299</v>
      </c>
      <c r="B187" t="s">
        <v>362</v>
      </c>
      <c r="C187" t="s">
        <v>145</v>
      </c>
      <c r="D187" s="155">
        <v>4</v>
      </c>
    </row>
    <row r="188" spans="1:4" x14ac:dyDescent="0.25">
      <c r="A188">
        <v>300</v>
      </c>
      <c r="B188" t="s">
        <v>363</v>
      </c>
      <c r="C188" t="s">
        <v>145</v>
      </c>
      <c r="D188" s="155">
        <v>13.84</v>
      </c>
    </row>
    <row r="189" spans="1:4" x14ac:dyDescent="0.25">
      <c r="A189">
        <v>20085</v>
      </c>
      <c r="B189" t="s">
        <v>364</v>
      </c>
      <c r="C189" t="s">
        <v>145</v>
      </c>
      <c r="D189" s="155">
        <v>2.5299999999999998</v>
      </c>
    </row>
    <row r="190" spans="1:4" x14ac:dyDescent="0.25">
      <c r="A190">
        <v>298</v>
      </c>
      <c r="B190" t="s">
        <v>365</v>
      </c>
      <c r="C190" t="s">
        <v>145</v>
      </c>
      <c r="D190" s="155">
        <v>3.07</v>
      </c>
    </row>
    <row r="191" spans="1:4" x14ac:dyDescent="0.25">
      <c r="A191">
        <v>311</v>
      </c>
      <c r="B191" t="s">
        <v>366</v>
      </c>
      <c r="C191" t="s">
        <v>145</v>
      </c>
      <c r="D191" s="155">
        <v>11.41</v>
      </c>
    </row>
    <row r="192" spans="1:4" x14ac:dyDescent="0.25">
      <c r="A192">
        <v>318</v>
      </c>
      <c r="B192" t="s">
        <v>367</v>
      </c>
      <c r="C192" t="s">
        <v>145</v>
      </c>
      <c r="D192" s="155">
        <v>22.99</v>
      </c>
    </row>
    <row r="193" spans="1:4" x14ac:dyDescent="0.25">
      <c r="A193">
        <v>319</v>
      </c>
      <c r="B193" t="s">
        <v>368</v>
      </c>
      <c r="C193" t="s">
        <v>145</v>
      </c>
      <c r="D193" s="155">
        <v>36.04</v>
      </c>
    </row>
    <row r="194" spans="1:4" x14ac:dyDescent="0.25">
      <c r="A194">
        <v>303</v>
      </c>
      <c r="B194" t="s">
        <v>369</v>
      </c>
      <c r="C194" t="s">
        <v>145</v>
      </c>
      <c r="D194" s="155">
        <v>3.78</v>
      </c>
    </row>
    <row r="195" spans="1:4" x14ac:dyDescent="0.25">
      <c r="A195">
        <v>305</v>
      </c>
      <c r="B195" t="s">
        <v>370</v>
      </c>
      <c r="C195" t="s">
        <v>145</v>
      </c>
      <c r="D195" s="155">
        <v>11.88</v>
      </c>
    </row>
    <row r="196" spans="1:4" x14ac:dyDescent="0.25">
      <c r="A196">
        <v>306</v>
      </c>
      <c r="B196" t="s">
        <v>371</v>
      </c>
      <c r="C196" t="s">
        <v>145</v>
      </c>
      <c r="D196" s="155">
        <v>18.02</v>
      </c>
    </row>
    <row r="197" spans="1:4" x14ac:dyDescent="0.25">
      <c r="A197">
        <v>307</v>
      </c>
      <c r="B197" t="s">
        <v>372</v>
      </c>
      <c r="C197" t="s">
        <v>145</v>
      </c>
      <c r="D197" s="155">
        <v>45.53</v>
      </c>
    </row>
    <row r="198" spans="1:4" x14ac:dyDescent="0.25">
      <c r="A198">
        <v>309</v>
      </c>
      <c r="B198" t="s">
        <v>373</v>
      </c>
      <c r="C198" t="s">
        <v>145</v>
      </c>
      <c r="D198" s="155">
        <v>74.59</v>
      </c>
    </row>
    <row r="199" spans="1:4" x14ac:dyDescent="0.25">
      <c r="A199">
        <v>310</v>
      </c>
      <c r="B199" t="s">
        <v>374</v>
      </c>
      <c r="C199" t="s">
        <v>145</v>
      </c>
      <c r="D199" s="155">
        <v>103.38</v>
      </c>
    </row>
    <row r="200" spans="1:4" x14ac:dyDescent="0.25">
      <c r="A200">
        <v>328</v>
      </c>
      <c r="B200" t="s">
        <v>375</v>
      </c>
      <c r="C200" t="s">
        <v>145</v>
      </c>
      <c r="D200" s="155">
        <v>9.0399999999999991</v>
      </c>
    </row>
    <row r="201" spans="1:4" x14ac:dyDescent="0.25">
      <c r="A201">
        <v>325</v>
      </c>
      <c r="B201" t="s">
        <v>376</v>
      </c>
      <c r="C201" t="s">
        <v>145</v>
      </c>
      <c r="D201" s="155">
        <v>2.66</v>
      </c>
    </row>
    <row r="202" spans="1:4" x14ac:dyDescent="0.25">
      <c r="A202">
        <v>20326</v>
      </c>
      <c r="B202" t="s">
        <v>377</v>
      </c>
      <c r="C202" t="s">
        <v>145</v>
      </c>
      <c r="D202" s="155">
        <v>4.88</v>
      </c>
    </row>
    <row r="203" spans="1:4" x14ac:dyDescent="0.25">
      <c r="A203">
        <v>329</v>
      </c>
      <c r="B203" t="s">
        <v>378</v>
      </c>
      <c r="C203" t="s">
        <v>145</v>
      </c>
      <c r="D203" s="155">
        <v>7.56</v>
      </c>
    </row>
    <row r="204" spans="1:4" x14ac:dyDescent="0.25">
      <c r="A204">
        <v>308</v>
      </c>
      <c r="B204" t="s">
        <v>379</v>
      </c>
      <c r="C204" t="s">
        <v>145</v>
      </c>
      <c r="D204" s="155">
        <v>101.62</v>
      </c>
    </row>
    <row r="205" spans="1:4" x14ac:dyDescent="0.25">
      <c r="A205">
        <v>39642</v>
      </c>
      <c r="B205" t="s">
        <v>380</v>
      </c>
      <c r="C205" t="s">
        <v>145</v>
      </c>
      <c r="D205" s="155">
        <v>3.35</v>
      </c>
    </row>
    <row r="206" spans="1:4" x14ac:dyDescent="0.25">
      <c r="A206">
        <v>39641</v>
      </c>
      <c r="B206" t="s">
        <v>381</v>
      </c>
      <c r="C206" t="s">
        <v>145</v>
      </c>
      <c r="D206" s="155">
        <v>2.94</v>
      </c>
    </row>
    <row r="207" spans="1:4" x14ac:dyDescent="0.25">
      <c r="A207">
        <v>39643</v>
      </c>
      <c r="B207" t="s">
        <v>382</v>
      </c>
      <c r="C207" t="s">
        <v>145</v>
      </c>
      <c r="D207" s="155">
        <v>3.93</v>
      </c>
    </row>
    <row r="208" spans="1:4" x14ac:dyDescent="0.25">
      <c r="A208">
        <v>39644</v>
      </c>
      <c r="B208" t="s">
        <v>383</v>
      </c>
      <c r="C208" t="s">
        <v>145</v>
      </c>
      <c r="D208" s="155">
        <v>6.09</v>
      </c>
    </row>
    <row r="209" spans="1:4" x14ac:dyDescent="0.25">
      <c r="A209">
        <v>39645</v>
      </c>
      <c r="B209" t="s">
        <v>384</v>
      </c>
      <c r="C209" t="s">
        <v>145</v>
      </c>
      <c r="D209" s="155">
        <v>6.68</v>
      </c>
    </row>
    <row r="210" spans="1:4" x14ac:dyDescent="0.25">
      <c r="A210">
        <v>41610</v>
      </c>
      <c r="B210" t="s">
        <v>385</v>
      </c>
      <c r="C210" t="s">
        <v>145</v>
      </c>
      <c r="D210" s="155">
        <v>619.80999999999995</v>
      </c>
    </row>
    <row r="211" spans="1:4" x14ac:dyDescent="0.25">
      <c r="A211">
        <v>41611</v>
      </c>
      <c r="B211" t="s">
        <v>386</v>
      </c>
      <c r="C211" t="s">
        <v>145</v>
      </c>
      <c r="D211" s="155">
        <v>976.95</v>
      </c>
    </row>
    <row r="212" spans="1:4" x14ac:dyDescent="0.25">
      <c r="A212">
        <v>41612</v>
      </c>
      <c r="B212" t="s">
        <v>387</v>
      </c>
      <c r="C212" t="s">
        <v>145</v>
      </c>
      <c r="D212" s="168">
        <v>1371.78</v>
      </c>
    </row>
    <row r="213" spans="1:4" x14ac:dyDescent="0.25">
      <c r="A213">
        <v>41637</v>
      </c>
      <c r="B213" t="s">
        <v>388</v>
      </c>
      <c r="C213" t="s">
        <v>145</v>
      </c>
      <c r="D213" s="155">
        <v>128.22999999999999</v>
      </c>
    </row>
    <row r="214" spans="1:4" x14ac:dyDescent="0.25">
      <c r="A214">
        <v>41638</v>
      </c>
      <c r="B214" t="s">
        <v>389</v>
      </c>
      <c r="C214" t="s">
        <v>145</v>
      </c>
      <c r="D214" s="155">
        <v>167.04</v>
      </c>
    </row>
    <row r="215" spans="1:4" x14ac:dyDescent="0.25">
      <c r="A215">
        <v>41639</v>
      </c>
      <c r="B215" t="s">
        <v>390</v>
      </c>
      <c r="C215" t="s">
        <v>145</v>
      </c>
      <c r="D215" s="155">
        <v>404.11</v>
      </c>
    </row>
    <row r="216" spans="1:4" x14ac:dyDescent="0.25">
      <c r="A216">
        <v>11789</v>
      </c>
      <c r="B216" t="s">
        <v>391</v>
      </c>
      <c r="C216" t="s">
        <v>145</v>
      </c>
      <c r="D216" s="155">
        <v>1.37</v>
      </c>
    </row>
    <row r="217" spans="1:4" x14ac:dyDescent="0.25">
      <c r="A217">
        <v>20975</v>
      </c>
      <c r="B217" t="s">
        <v>392</v>
      </c>
      <c r="C217" t="s">
        <v>145</v>
      </c>
      <c r="D217" s="155">
        <v>13.05</v>
      </c>
    </row>
    <row r="218" spans="1:4" x14ac:dyDescent="0.25">
      <c r="A218">
        <v>20976</v>
      </c>
      <c r="B218" t="s">
        <v>393</v>
      </c>
      <c r="C218" t="s">
        <v>145</v>
      </c>
      <c r="D218" s="155">
        <v>19.72</v>
      </c>
    </row>
    <row r="219" spans="1:4" x14ac:dyDescent="0.25">
      <c r="A219">
        <v>40340</v>
      </c>
      <c r="B219" t="s">
        <v>394</v>
      </c>
      <c r="C219" t="s">
        <v>145</v>
      </c>
      <c r="D219" s="155">
        <v>25.08</v>
      </c>
    </row>
    <row r="220" spans="1:4" x14ac:dyDescent="0.25">
      <c r="A220">
        <v>40341</v>
      </c>
      <c r="B220" t="s">
        <v>395</v>
      </c>
      <c r="C220" t="s">
        <v>145</v>
      </c>
      <c r="D220" s="155">
        <v>29.93</v>
      </c>
    </row>
    <row r="221" spans="1:4" x14ac:dyDescent="0.25">
      <c r="A221">
        <v>40342</v>
      </c>
      <c r="B221" t="s">
        <v>396</v>
      </c>
      <c r="C221" t="s">
        <v>145</v>
      </c>
      <c r="D221" s="155">
        <v>35.700000000000003</v>
      </c>
    </row>
    <row r="222" spans="1:4" x14ac:dyDescent="0.25">
      <c r="A222">
        <v>40343</v>
      </c>
      <c r="B222" t="s">
        <v>397</v>
      </c>
      <c r="C222" t="s">
        <v>145</v>
      </c>
      <c r="D222" s="155">
        <v>42.35</v>
      </c>
    </row>
    <row r="223" spans="1:4" x14ac:dyDescent="0.25">
      <c r="A223">
        <v>40344</v>
      </c>
      <c r="B223" t="s">
        <v>398</v>
      </c>
      <c r="C223" t="s">
        <v>145</v>
      </c>
      <c r="D223" s="155">
        <v>57.73</v>
      </c>
    </row>
    <row r="224" spans="1:4" x14ac:dyDescent="0.25">
      <c r="A224">
        <v>40345</v>
      </c>
      <c r="B224" t="s">
        <v>399</v>
      </c>
      <c r="C224" t="s">
        <v>145</v>
      </c>
      <c r="D224" s="155">
        <v>71.14</v>
      </c>
    </row>
    <row r="225" spans="1:4" x14ac:dyDescent="0.25">
      <c r="A225">
        <v>40346</v>
      </c>
      <c r="B225" t="s">
        <v>400</v>
      </c>
      <c r="C225" t="s">
        <v>145</v>
      </c>
      <c r="D225" s="155">
        <v>82.52</v>
      </c>
    </row>
    <row r="226" spans="1:4" x14ac:dyDescent="0.25">
      <c r="A226">
        <v>40347</v>
      </c>
      <c r="B226" t="s">
        <v>401</v>
      </c>
      <c r="C226" t="s">
        <v>145</v>
      </c>
      <c r="D226" s="155">
        <v>103.68</v>
      </c>
    </row>
    <row r="227" spans="1:4" x14ac:dyDescent="0.25">
      <c r="A227">
        <v>6138</v>
      </c>
      <c r="B227" t="s">
        <v>402</v>
      </c>
      <c r="C227" t="s">
        <v>145</v>
      </c>
      <c r="D227" s="155">
        <v>12.53</v>
      </c>
    </row>
    <row r="228" spans="1:4" x14ac:dyDescent="0.25">
      <c r="A228">
        <v>43424</v>
      </c>
      <c r="B228" t="s">
        <v>403</v>
      </c>
      <c r="C228" t="s">
        <v>145</v>
      </c>
      <c r="D228" s="155">
        <v>519.29999999999995</v>
      </c>
    </row>
    <row r="229" spans="1:4" x14ac:dyDescent="0.25">
      <c r="A229">
        <v>43426</v>
      </c>
      <c r="B229" t="s">
        <v>404</v>
      </c>
      <c r="C229" t="s">
        <v>145</v>
      </c>
      <c r="D229" s="168">
        <v>1791.08</v>
      </c>
    </row>
    <row r="230" spans="1:4" x14ac:dyDescent="0.25">
      <c r="A230">
        <v>12565</v>
      </c>
      <c r="B230" t="s">
        <v>405</v>
      </c>
      <c r="C230" t="s">
        <v>145</v>
      </c>
      <c r="D230" s="155">
        <v>628.1</v>
      </c>
    </row>
    <row r="231" spans="1:4" x14ac:dyDescent="0.25">
      <c r="A231">
        <v>12567</v>
      </c>
      <c r="B231" t="s">
        <v>406</v>
      </c>
      <c r="C231" t="s">
        <v>145</v>
      </c>
      <c r="D231" s="155">
        <v>843.65</v>
      </c>
    </row>
    <row r="232" spans="1:4" x14ac:dyDescent="0.25">
      <c r="A232">
        <v>12568</v>
      </c>
      <c r="B232" t="s">
        <v>407</v>
      </c>
      <c r="C232" t="s">
        <v>145</v>
      </c>
      <c r="D232" s="168">
        <v>1181.1099999999999</v>
      </c>
    </row>
    <row r="233" spans="1:4" x14ac:dyDescent="0.25">
      <c r="A233">
        <v>43441</v>
      </c>
      <c r="B233" t="s">
        <v>408</v>
      </c>
      <c r="C233" t="s">
        <v>145</v>
      </c>
      <c r="D233" s="155">
        <v>151.85</v>
      </c>
    </row>
    <row r="234" spans="1:4" x14ac:dyDescent="0.25">
      <c r="A234">
        <v>43423</v>
      </c>
      <c r="B234" t="s">
        <v>409</v>
      </c>
      <c r="C234" t="s">
        <v>145</v>
      </c>
      <c r="D234" s="155">
        <v>70.86</v>
      </c>
    </row>
    <row r="235" spans="1:4" x14ac:dyDescent="0.25">
      <c r="A235">
        <v>12532</v>
      </c>
      <c r="B235" t="s">
        <v>410</v>
      </c>
      <c r="C235" t="s">
        <v>145</v>
      </c>
      <c r="D235" s="155">
        <v>109.29</v>
      </c>
    </row>
    <row r="236" spans="1:4" x14ac:dyDescent="0.25">
      <c r="A236">
        <v>43444</v>
      </c>
      <c r="B236" t="s">
        <v>411</v>
      </c>
      <c r="C236" t="s">
        <v>145</v>
      </c>
      <c r="D236" s="155">
        <v>366.99</v>
      </c>
    </row>
    <row r="237" spans="1:4" x14ac:dyDescent="0.25">
      <c r="A237">
        <v>12551</v>
      </c>
      <c r="B237" t="s">
        <v>412</v>
      </c>
      <c r="C237" t="s">
        <v>145</v>
      </c>
      <c r="D237" s="155">
        <v>261.83</v>
      </c>
    </row>
    <row r="238" spans="1:4" x14ac:dyDescent="0.25">
      <c r="A238">
        <v>43442</v>
      </c>
      <c r="B238" t="s">
        <v>413</v>
      </c>
      <c r="C238" t="s">
        <v>145</v>
      </c>
      <c r="D238" s="155">
        <v>202.47</v>
      </c>
    </row>
    <row r="239" spans="1:4" x14ac:dyDescent="0.25">
      <c r="A239">
        <v>43443</v>
      </c>
      <c r="B239" t="s">
        <v>414</v>
      </c>
      <c r="C239" t="s">
        <v>145</v>
      </c>
      <c r="D239" s="155">
        <v>265.75</v>
      </c>
    </row>
    <row r="240" spans="1:4" x14ac:dyDescent="0.25">
      <c r="A240">
        <v>12544</v>
      </c>
      <c r="B240" t="s">
        <v>415</v>
      </c>
      <c r="C240" t="s">
        <v>145</v>
      </c>
      <c r="D240" s="155">
        <v>143.41999999999999</v>
      </c>
    </row>
    <row r="241" spans="1:4" x14ac:dyDescent="0.25">
      <c r="A241">
        <v>12547</v>
      </c>
      <c r="B241" t="s">
        <v>416</v>
      </c>
      <c r="C241" t="s">
        <v>145</v>
      </c>
      <c r="D241" s="155">
        <v>192.89</v>
      </c>
    </row>
    <row r="242" spans="1:4" x14ac:dyDescent="0.25">
      <c r="A242">
        <v>43445</v>
      </c>
      <c r="B242" t="s">
        <v>417</v>
      </c>
      <c r="C242" t="s">
        <v>145</v>
      </c>
      <c r="D242" s="155">
        <v>506.19</v>
      </c>
    </row>
    <row r="243" spans="1:4" x14ac:dyDescent="0.25">
      <c r="A243">
        <v>12563</v>
      </c>
      <c r="B243" t="s">
        <v>418</v>
      </c>
      <c r="C243" t="s">
        <v>145</v>
      </c>
      <c r="D243" s="155">
        <v>362.16</v>
      </c>
    </row>
    <row r="244" spans="1:4" x14ac:dyDescent="0.25">
      <c r="A244">
        <v>43425</v>
      </c>
      <c r="B244" t="s">
        <v>419</v>
      </c>
      <c r="C244" t="s">
        <v>145</v>
      </c>
      <c r="D244" s="155">
        <v>227.78</v>
      </c>
    </row>
    <row r="245" spans="1:4" x14ac:dyDescent="0.25">
      <c r="A245">
        <v>43446</v>
      </c>
      <c r="B245" t="s">
        <v>420</v>
      </c>
      <c r="C245" t="s">
        <v>145</v>
      </c>
      <c r="D245" s="155">
        <v>480.88</v>
      </c>
    </row>
    <row r="246" spans="1:4" x14ac:dyDescent="0.25">
      <c r="A246">
        <v>43447</v>
      </c>
      <c r="B246" t="s">
        <v>421</v>
      </c>
      <c r="C246" t="s">
        <v>145</v>
      </c>
      <c r="D246" s="155">
        <v>590.54999999999995</v>
      </c>
    </row>
    <row r="247" spans="1:4" x14ac:dyDescent="0.25">
      <c r="A247">
        <v>43448</v>
      </c>
      <c r="B247" t="s">
        <v>422</v>
      </c>
      <c r="C247" t="s">
        <v>145</v>
      </c>
      <c r="D247" s="155">
        <v>826.78</v>
      </c>
    </row>
    <row r="248" spans="1:4" x14ac:dyDescent="0.25">
      <c r="A248">
        <v>13761</v>
      </c>
      <c r="B248" t="s">
        <v>423</v>
      </c>
      <c r="C248" t="s">
        <v>145</v>
      </c>
      <c r="D248" s="168">
        <v>2365.56</v>
      </c>
    </row>
    <row r="249" spans="1:4" x14ac:dyDescent="0.25">
      <c r="A249">
        <v>4814</v>
      </c>
      <c r="B249" t="s">
        <v>424</v>
      </c>
      <c r="C249" t="s">
        <v>145</v>
      </c>
      <c r="D249" s="155">
        <v>91.86</v>
      </c>
    </row>
    <row r="250" spans="1:4" x14ac:dyDescent="0.25">
      <c r="A250">
        <v>44473</v>
      </c>
      <c r="B250" t="s">
        <v>425</v>
      </c>
      <c r="C250" t="s">
        <v>145</v>
      </c>
      <c r="D250" s="168">
        <v>2772.42</v>
      </c>
    </row>
    <row r="251" spans="1:4" x14ac:dyDescent="0.25">
      <c r="A251">
        <v>6122</v>
      </c>
      <c r="B251" t="s">
        <v>426</v>
      </c>
      <c r="C251" t="s">
        <v>150</v>
      </c>
      <c r="D251" s="155">
        <v>25.54</v>
      </c>
    </row>
    <row r="252" spans="1:4" x14ac:dyDescent="0.25">
      <c r="A252">
        <v>40810</v>
      </c>
      <c r="B252" t="s">
        <v>427</v>
      </c>
      <c r="C252" t="s">
        <v>151</v>
      </c>
      <c r="D252" s="168">
        <v>4486.2299999999996</v>
      </c>
    </row>
    <row r="253" spans="1:4" x14ac:dyDescent="0.25">
      <c r="A253">
        <v>21100</v>
      </c>
      <c r="B253" t="s">
        <v>428</v>
      </c>
      <c r="C253" t="s">
        <v>145</v>
      </c>
      <c r="D253" s="168">
        <v>3563.75</v>
      </c>
    </row>
    <row r="254" spans="1:4" x14ac:dyDescent="0.25">
      <c r="A254">
        <v>11816</v>
      </c>
      <c r="B254" t="s">
        <v>429</v>
      </c>
      <c r="C254" t="s">
        <v>145</v>
      </c>
      <c r="D254" s="168">
        <v>3800</v>
      </c>
    </row>
    <row r="255" spans="1:4" x14ac:dyDescent="0.25">
      <c r="A255">
        <v>11814</v>
      </c>
      <c r="B255" t="s">
        <v>430</v>
      </c>
      <c r="C255" t="s">
        <v>145</v>
      </c>
      <c r="D255" s="168">
        <v>8271.64</v>
      </c>
    </row>
    <row r="256" spans="1:4" x14ac:dyDescent="0.25">
      <c r="A256">
        <v>14186</v>
      </c>
      <c r="B256" t="s">
        <v>431</v>
      </c>
      <c r="C256" t="s">
        <v>145</v>
      </c>
      <c r="D256" s="168">
        <v>10386.17</v>
      </c>
    </row>
    <row r="257" spans="1:4" x14ac:dyDescent="0.25">
      <c r="A257">
        <v>14185</v>
      </c>
      <c r="B257" t="s">
        <v>432</v>
      </c>
      <c r="C257" t="s">
        <v>145</v>
      </c>
      <c r="D257" s="168">
        <v>13454.13</v>
      </c>
    </row>
    <row r="258" spans="1:4" x14ac:dyDescent="0.25">
      <c r="A258">
        <v>11811</v>
      </c>
      <c r="B258" t="s">
        <v>433</v>
      </c>
      <c r="C258" t="s">
        <v>145</v>
      </c>
      <c r="D258" s="168">
        <v>5144.3500000000004</v>
      </c>
    </row>
    <row r="259" spans="1:4" x14ac:dyDescent="0.25">
      <c r="A259">
        <v>44498</v>
      </c>
      <c r="B259" t="s">
        <v>434</v>
      </c>
      <c r="C259" t="s">
        <v>145</v>
      </c>
      <c r="D259" s="168">
        <v>291184.53000000003</v>
      </c>
    </row>
    <row r="260" spans="1:4" x14ac:dyDescent="0.25">
      <c r="A260">
        <v>34469</v>
      </c>
      <c r="B260" t="s">
        <v>435</v>
      </c>
      <c r="C260" t="s">
        <v>145</v>
      </c>
      <c r="D260" s="168">
        <v>10372.16</v>
      </c>
    </row>
    <row r="261" spans="1:4" x14ac:dyDescent="0.25">
      <c r="A261">
        <v>34476</v>
      </c>
      <c r="B261" t="s">
        <v>436</v>
      </c>
      <c r="C261" t="s">
        <v>145</v>
      </c>
      <c r="D261" s="168">
        <v>5409.52</v>
      </c>
    </row>
    <row r="262" spans="1:4" x14ac:dyDescent="0.25">
      <c r="A262">
        <v>34477</v>
      </c>
      <c r="B262" t="s">
        <v>437</v>
      </c>
      <c r="C262" t="s">
        <v>145</v>
      </c>
      <c r="D262" s="168">
        <v>7179.48</v>
      </c>
    </row>
    <row r="263" spans="1:4" x14ac:dyDescent="0.25">
      <c r="A263">
        <v>34482</v>
      </c>
      <c r="B263" t="s">
        <v>438</v>
      </c>
      <c r="C263" t="s">
        <v>145</v>
      </c>
      <c r="D263" s="168">
        <v>6705.24</v>
      </c>
    </row>
    <row r="264" spans="1:4" x14ac:dyDescent="0.25">
      <c r="A264">
        <v>34472</v>
      </c>
      <c r="B264" t="s">
        <v>439</v>
      </c>
      <c r="C264" t="s">
        <v>145</v>
      </c>
      <c r="D264" s="168">
        <v>3191.19</v>
      </c>
    </row>
    <row r="265" spans="1:4" x14ac:dyDescent="0.25">
      <c r="A265">
        <v>42425</v>
      </c>
      <c r="B265" t="s">
        <v>440</v>
      </c>
      <c r="C265" t="s">
        <v>145</v>
      </c>
      <c r="D265" s="168">
        <v>2247.16</v>
      </c>
    </row>
    <row r="266" spans="1:4" x14ac:dyDescent="0.25">
      <c r="A266">
        <v>42422</v>
      </c>
      <c r="B266" t="s">
        <v>441</v>
      </c>
      <c r="C266" t="s">
        <v>145</v>
      </c>
      <c r="D266" s="168">
        <v>3335.99</v>
      </c>
    </row>
    <row r="267" spans="1:4" x14ac:dyDescent="0.25">
      <c r="A267">
        <v>43184</v>
      </c>
      <c r="B267" t="s">
        <v>442</v>
      </c>
      <c r="C267" t="s">
        <v>145</v>
      </c>
      <c r="D267" s="168">
        <v>4610.66</v>
      </c>
    </row>
    <row r="268" spans="1:4" x14ac:dyDescent="0.25">
      <c r="A268">
        <v>42424</v>
      </c>
      <c r="B268" t="s">
        <v>443</v>
      </c>
      <c r="C268" t="s">
        <v>145</v>
      </c>
      <c r="D268" s="168">
        <v>2006.91</v>
      </c>
    </row>
    <row r="269" spans="1:4" x14ac:dyDescent="0.25">
      <c r="A269">
        <v>42421</v>
      </c>
      <c r="B269" t="s">
        <v>444</v>
      </c>
      <c r="C269" t="s">
        <v>145</v>
      </c>
      <c r="D269" s="168">
        <v>18272.72</v>
      </c>
    </row>
    <row r="270" spans="1:4" x14ac:dyDescent="0.25">
      <c r="A270">
        <v>42416</v>
      </c>
      <c r="B270" t="s">
        <v>445</v>
      </c>
      <c r="C270" t="s">
        <v>145</v>
      </c>
      <c r="D270" s="168">
        <v>8651.57</v>
      </c>
    </row>
    <row r="271" spans="1:4" x14ac:dyDescent="0.25">
      <c r="A271">
        <v>42417</v>
      </c>
      <c r="B271" t="s">
        <v>446</v>
      </c>
      <c r="C271" t="s">
        <v>145</v>
      </c>
      <c r="D271" s="168">
        <v>9699.1200000000008</v>
      </c>
    </row>
    <row r="272" spans="1:4" x14ac:dyDescent="0.25">
      <c r="A272">
        <v>42419</v>
      </c>
      <c r="B272" t="s">
        <v>447</v>
      </c>
      <c r="C272" t="s">
        <v>145</v>
      </c>
      <c r="D272" s="168">
        <v>10957.94</v>
      </c>
    </row>
    <row r="273" spans="1:4" x14ac:dyDescent="0.25">
      <c r="A273">
        <v>42420</v>
      </c>
      <c r="B273" t="s">
        <v>448</v>
      </c>
      <c r="C273" t="s">
        <v>145</v>
      </c>
      <c r="D273" s="168">
        <v>15060.88</v>
      </c>
    </row>
    <row r="274" spans="1:4" x14ac:dyDescent="0.25">
      <c r="A274">
        <v>43195</v>
      </c>
      <c r="B274" t="s">
        <v>449</v>
      </c>
      <c r="C274" t="s">
        <v>145</v>
      </c>
      <c r="D274" s="168">
        <v>5303.15</v>
      </c>
    </row>
    <row r="275" spans="1:4" x14ac:dyDescent="0.25">
      <c r="A275">
        <v>43196</v>
      </c>
      <c r="B275" t="s">
        <v>450</v>
      </c>
      <c r="C275" t="s">
        <v>145</v>
      </c>
      <c r="D275" s="168">
        <v>6572.49</v>
      </c>
    </row>
    <row r="276" spans="1:4" x14ac:dyDescent="0.25">
      <c r="A276">
        <v>43198</v>
      </c>
      <c r="B276" t="s">
        <v>451</v>
      </c>
      <c r="C276" t="s">
        <v>145</v>
      </c>
      <c r="D276" s="168">
        <v>9766.57</v>
      </c>
    </row>
    <row r="277" spans="1:4" x14ac:dyDescent="0.25">
      <c r="A277">
        <v>43199</v>
      </c>
      <c r="B277" t="s">
        <v>452</v>
      </c>
      <c r="C277" t="s">
        <v>145</v>
      </c>
      <c r="D277" s="168">
        <v>10124.450000000001</v>
      </c>
    </row>
    <row r="278" spans="1:4" x14ac:dyDescent="0.25">
      <c r="A278">
        <v>43200</v>
      </c>
      <c r="B278" t="s">
        <v>453</v>
      </c>
      <c r="C278" t="s">
        <v>145</v>
      </c>
      <c r="D278" s="168">
        <v>11618.54</v>
      </c>
    </row>
    <row r="279" spans="1:4" x14ac:dyDescent="0.25">
      <c r="A279">
        <v>39556</v>
      </c>
      <c r="B279" t="s">
        <v>454</v>
      </c>
      <c r="C279" t="s">
        <v>145</v>
      </c>
      <c r="D279" s="168">
        <v>6345.71</v>
      </c>
    </row>
    <row r="280" spans="1:4" x14ac:dyDescent="0.25">
      <c r="A280">
        <v>39557</v>
      </c>
      <c r="B280" t="s">
        <v>455</v>
      </c>
      <c r="C280" t="s">
        <v>145</v>
      </c>
      <c r="D280" s="168">
        <v>6832.94</v>
      </c>
    </row>
    <row r="281" spans="1:4" x14ac:dyDescent="0.25">
      <c r="A281">
        <v>39559</v>
      </c>
      <c r="B281" t="s">
        <v>456</v>
      </c>
      <c r="C281" t="s">
        <v>145</v>
      </c>
      <c r="D281" s="168">
        <v>10097.77</v>
      </c>
    </row>
    <row r="282" spans="1:4" x14ac:dyDescent="0.25">
      <c r="A282">
        <v>39560</v>
      </c>
      <c r="B282" t="s">
        <v>457</v>
      </c>
      <c r="C282" t="s">
        <v>145</v>
      </c>
      <c r="D282" s="168">
        <v>11682.14</v>
      </c>
    </row>
    <row r="283" spans="1:4" x14ac:dyDescent="0.25">
      <c r="A283">
        <v>39561</v>
      </c>
      <c r="B283" t="s">
        <v>458</v>
      </c>
      <c r="C283" t="s">
        <v>145</v>
      </c>
      <c r="D283" s="168">
        <v>12221.01</v>
      </c>
    </row>
    <row r="284" spans="1:4" x14ac:dyDescent="0.25">
      <c r="A284">
        <v>43190</v>
      </c>
      <c r="B284" t="s">
        <v>459</v>
      </c>
      <c r="C284" t="s">
        <v>145</v>
      </c>
      <c r="D284" s="168">
        <v>1803.49</v>
      </c>
    </row>
    <row r="285" spans="1:4" x14ac:dyDescent="0.25">
      <c r="A285">
        <v>39555</v>
      </c>
      <c r="B285" t="s">
        <v>460</v>
      </c>
      <c r="C285" t="s">
        <v>145</v>
      </c>
      <c r="D285" s="168">
        <v>1950.92</v>
      </c>
    </row>
    <row r="286" spans="1:4" x14ac:dyDescent="0.25">
      <c r="A286">
        <v>43191</v>
      </c>
      <c r="B286" t="s">
        <v>461</v>
      </c>
      <c r="C286" t="s">
        <v>145</v>
      </c>
      <c r="D286" s="168">
        <v>2594.9899999999998</v>
      </c>
    </row>
    <row r="287" spans="1:4" x14ac:dyDescent="0.25">
      <c r="A287">
        <v>39548</v>
      </c>
      <c r="B287" t="s">
        <v>462</v>
      </c>
      <c r="C287" t="s">
        <v>145</v>
      </c>
      <c r="D287" s="168">
        <v>2893.81</v>
      </c>
    </row>
    <row r="288" spans="1:4" x14ac:dyDescent="0.25">
      <c r="A288">
        <v>43192</v>
      </c>
      <c r="B288" t="s">
        <v>463</v>
      </c>
      <c r="C288" t="s">
        <v>145</v>
      </c>
      <c r="D288" s="168">
        <v>3399.2</v>
      </c>
    </row>
    <row r="289" spans="1:4" x14ac:dyDescent="0.25">
      <c r="A289">
        <v>39554</v>
      </c>
      <c r="B289" t="s">
        <v>464</v>
      </c>
      <c r="C289" t="s">
        <v>145</v>
      </c>
      <c r="D289" s="168">
        <v>3826.64</v>
      </c>
    </row>
    <row r="290" spans="1:4" x14ac:dyDescent="0.25">
      <c r="A290">
        <v>43194</v>
      </c>
      <c r="B290" t="s">
        <v>465</v>
      </c>
      <c r="C290" t="s">
        <v>145</v>
      </c>
      <c r="D290" s="168">
        <v>1545</v>
      </c>
    </row>
    <row r="291" spans="1:4" x14ac:dyDescent="0.25">
      <c r="A291">
        <v>39551</v>
      </c>
      <c r="B291" t="s">
        <v>466</v>
      </c>
      <c r="C291" t="s">
        <v>145</v>
      </c>
      <c r="D291" s="168">
        <v>1701.21</v>
      </c>
    </row>
    <row r="292" spans="1:4" x14ac:dyDescent="0.25">
      <c r="A292">
        <v>43185</v>
      </c>
      <c r="B292" t="s">
        <v>467</v>
      </c>
      <c r="C292" t="s">
        <v>145</v>
      </c>
      <c r="D292" s="168">
        <v>4834.54</v>
      </c>
    </row>
    <row r="293" spans="1:4" x14ac:dyDescent="0.25">
      <c r="A293">
        <v>43186</v>
      </c>
      <c r="B293" t="s">
        <v>468</v>
      </c>
      <c r="C293" t="s">
        <v>145</v>
      </c>
      <c r="D293" s="168">
        <v>5099.46</v>
      </c>
    </row>
    <row r="294" spans="1:4" x14ac:dyDescent="0.25">
      <c r="A294">
        <v>43187</v>
      </c>
      <c r="B294" t="s">
        <v>469</v>
      </c>
      <c r="C294" t="s">
        <v>145</v>
      </c>
      <c r="D294" s="168">
        <v>6767.04</v>
      </c>
    </row>
    <row r="295" spans="1:4" x14ac:dyDescent="0.25">
      <c r="A295">
        <v>43188</v>
      </c>
      <c r="B295" t="s">
        <v>470</v>
      </c>
      <c r="C295" t="s">
        <v>145</v>
      </c>
      <c r="D295" s="168">
        <v>8199.17</v>
      </c>
    </row>
    <row r="296" spans="1:4" x14ac:dyDescent="0.25">
      <c r="A296">
        <v>43189</v>
      </c>
      <c r="B296" t="s">
        <v>471</v>
      </c>
      <c r="C296" t="s">
        <v>145</v>
      </c>
      <c r="D296" s="168">
        <v>9222.69</v>
      </c>
    </row>
    <row r="297" spans="1:4" x14ac:dyDescent="0.25">
      <c r="A297">
        <v>39580</v>
      </c>
      <c r="B297" t="s">
        <v>472</v>
      </c>
      <c r="C297" t="s">
        <v>145</v>
      </c>
      <c r="D297" s="168">
        <v>72678.61</v>
      </c>
    </row>
    <row r="298" spans="1:4" x14ac:dyDescent="0.25">
      <c r="A298">
        <v>39577</v>
      </c>
      <c r="B298" t="s">
        <v>473</v>
      </c>
      <c r="C298" t="s">
        <v>145</v>
      </c>
      <c r="D298" s="168">
        <v>22748.25</v>
      </c>
    </row>
    <row r="299" spans="1:4" x14ac:dyDescent="0.25">
      <c r="A299">
        <v>39578</v>
      </c>
      <c r="B299" t="s">
        <v>474</v>
      </c>
      <c r="C299" t="s">
        <v>145</v>
      </c>
      <c r="D299" s="168">
        <v>29357.06</v>
      </c>
    </row>
    <row r="300" spans="1:4" x14ac:dyDescent="0.25">
      <c r="A300">
        <v>39579</v>
      </c>
      <c r="B300" t="s">
        <v>475</v>
      </c>
      <c r="C300" t="s">
        <v>145</v>
      </c>
      <c r="D300" s="168">
        <v>42712.23</v>
      </c>
    </row>
    <row r="301" spans="1:4" x14ac:dyDescent="0.25">
      <c r="A301">
        <v>39826</v>
      </c>
      <c r="B301" t="s">
        <v>476</v>
      </c>
      <c r="C301" t="s">
        <v>145</v>
      </c>
      <c r="D301" s="168">
        <v>5245.84</v>
      </c>
    </row>
    <row r="302" spans="1:4" x14ac:dyDescent="0.25">
      <c r="A302">
        <v>10700</v>
      </c>
      <c r="B302" t="s">
        <v>477</v>
      </c>
      <c r="C302" t="s">
        <v>145</v>
      </c>
      <c r="D302" s="168">
        <v>26388.66</v>
      </c>
    </row>
    <row r="303" spans="1:4" x14ac:dyDescent="0.25">
      <c r="A303">
        <v>346</v>
      </c>
      <c r="B303" t="s">
        <v>478</v>
      </c>
      <c r="C303" t="s">
        <v>147</v>
      </c>
      <c r="D303" s="155">
        <v>37.17</v>
      </c>
    </row>
    <row r="304" spans="1:4" x14ac:dyDescent="0.25">
      <c r="A304">
        <v>3312</v>
      </c>
      <c r="B304" t="s">
        <v>479</v>
      </c>
      <c r="C304" t="s">
        <v>147</v>
      </c>
      <c r="D304" s="155">
        <v>32.92</v>
      </c>
    </row>
    <row r="305" spans="1:4" x14ac:dyDescent="0.25">
      <c r="A305">
        <v>339</v>
      </c>
      <c r="B305" t="s">
        <v>480</v>
      </c>
      <c r="C305" t="s">
        <v>146</v>
      </c>
      <c r="D305" s="155">
        <v>1.91</v>
      </c>
    </row>
    <row r="306" spans="1:4" x14ac:dyDescent="0.25">
      <c r="A306">
        <v>340</v>
      </c>
      <c r="B306" t="s">
        <v>481</v>
      </c>
      <c r="C306" t="s">
        <v>146</v>
      </c>
      <c r="D306" s="155">
        <v>1.73</v>
      </c>
    </row>
    <row r="307" spans="1:4" x14ac:dyDescent="0.25">
      <c r="A307">
        <v>43130</v>
      </c>
      <c r="B307" t="s">
        <v>482</v>
      </c>
      <c r="C307" t="s">
        <v>147</v>
      </c>
      <c r="D307" s="155">
        <v>31.38</v>
      </c>
    </row>
    <row r="308" spans="1:4" x14ac:dyDescent="0.25">
      <c r="A308">
        <v>344</v>
      </c>
      <c r="B308" t="s">
        <v>483</v>
      </c>
      <c r="C308" t="s">
        <v>147</v>
      </c>
      <c r="D308" s="155">
        <v>41.25</v>
      </c>
    </row>
    <row r="309" spans="1:4" x14ac:dyDescent="0.25">
      <c r="A309">
        <v>345</v>
      </c>
      <c r="B309" t="s">
        <v>484</v>
      </c>
      <c r="C309" t="s">
        <v>147</v>
      </c>
      <c r="D309" s="155">
        <v>44.76</v>
      </c>
    </row>
    <row r="310" spans="1:4" x14ac:dyDescent="0.25">
      <c r="A310">
        <v>43131</v>
      </c>
      <c r="B310" t="s">
        <v>485</v>
      </c>
      <c r="C310" t="s">
        <v>147</v>
      </c>
      <c r="D310" s="155">
        <v>36.450000000000003</v>
      </c>
    </row>
    <row r="311" spans="1:4" x14ac:dyDescent="0.25">
      <c r="A311">
        <v>3313</v>
      </c>
      <c r="B311" t="s">
        <v>486</v>
      </c>
      <c r="C311" t="s">
        <v>147</v>
      </c>
      <c r="D311" s="155">
        <v>42.37</v>
      </c>
    </row>
    <row r="312" spans="1:4" x14ac:dyDescent="0.25">
      <c r="A312">
        <v>43132</v>
      </c>
      <c r="B312" t="s">
        <v>487</v>
      </c>
      <c r="C312" t="s">
        <v>147</v>
      </c>
      <c r="D312" s="155">
        <v>31.38</v>
      </c>
    </row>
    <row r="313" spans="1:4" x14ac:dyDescent="0.25">
      <c r="A313">
        <v>366</v>
      </c>
      <c r="B313" t="s">
        <v>488</v>
      </c>
      <c r="C313" t="s">
        <v>149</v>
      </c>
      <c r="D313" s="155">
        <v>82.5</v>
      </c>
    </row>
    <row r="314" spans="1:4" x14ac:dyDescent="0.25">
      <c r="A314">
        <v>367</v>
      </c>
      <c r="B314" t="s">
        <v>489</v>
      </c>
      <c r="C314" t="s">
        <v>149</v>
      </c>
      <c r="D314" s="155">
        <v>83.57</v>
      </c>
    </row>
    <row r="315" spans="1:4" x14ac:dyDescent="0.25">
      <c r="A315">
        <v>370</v>
      </c>
      <c r="B315" t="s">
        <v>490</v>
      </c>
      <c r="C315" t="s">
        <v>149</v>
      </c>
      <c r="D315" s="155">
        <v>82.5</v>
      </c>
    </row>
    <row r="316" spans="1:4" x14ac:dyDescent="0.25">
      <c r="A316">
        <v>368</v>
      </c>
      <c r="B316" t="s">
        <v>491</v>
      </c>
      <c r="C316" t="s">
        <v>149</v>
      </c>
      <c r="D316" s="155">
        <v>41.25</v>
      </c>
    </row>
    <row r="317" spans="1:4" x14ac:dyDescent="0.25">
      <c r="A317">
        <v>11075</v>
      </c>
      <c r="B317" t="s">
        <v>492</v>
      </c>
      <c r="C317" t="s">
        <v>149</v>
      </c>
      <c r="D317" s="155">
        <v>946.84</v>
      </c>
    </row>
    <row r="318" spans="1:4" x14ac:dyDescent="0.25">
      <c r="A318">
        <v>1381</v>
      </c>
      <c r="B318" t="s">
        <v>493</v>
      </c>
      <c r="C318" t="s">
        <v>147</v>
      </c>
      <c r="D318" s="155">
        <v>0.69</v>
      </c>
    </row>
    <row r="319" spans="1:4" x14ac:dyDescent="0.25">
      <c r="A319">
        <v>34353</v>
      </c>
      <c r="B319" t="s">
        <v>494</v>
      </c>
      <c r="C319" t="s">
        <v>147</v>
      </c>
      <c r="D319" s="155">
        <v>1.28</v>
      </c>
    </row>
    <row r="320" spans="1:4" x14ac:dyDescent="0.25">
      <c r="A320">
        <v>37595</v>
      </c>
      <c r="B320" t="s">
        <v>495</v>
      </c>
      <c r="C320" t="s">
        <v>147</v>
      </c>
      <c r="D320" s="155">
        <v>2.12</v>
      </c>
    </row>
    <row r="321" spans="1:4" x14ac:dyDescent="0.25">
      <c r="A321">
        <v>37596</v>
      </c>
      <c r="B321" t="s">
        <v>496</v>
      </c>
      <c r="C321" t="s">
        <v>147</v>
      </c>
      <c r="D321" s="155">
        <v>2.4300000000000002</v>
      </c>
    </row>
    <row r="322" spans="1:4" x14ac:dyDescent="0.25">
      <c r="A322">
        <v>371</v>
      </c>
      <c r="B322" t="s">
        <v>497</v>
      </c>
      <c r="C322" t="s">
        <v>147</v>
      </c>
      <c r="D322" s="155">
        <v>0.75</v>
      </c>
    </row>
    <row r="323" spans="1:4" x14ac:dyDescent="0.25">
      <c r="A323">
        <v>37553</v>
      </c>
      <c r="B323" t="s">
        <v>498</v>
      </c>
      <c r="C323" t="s">
        <v>147</v>
      </c>
      <c r="D323" s="155">
        <v>1.41</v>
      </c>
    </row>
    <row r="324" spans="1:4" x14ac:dyDescent="0.25">
      <c r="A324">
        <v>37552</v>
      </c>
      <c r="B324" t="s">
        <v>499</v>
      </c>
      <c r="C324" t="s">
        <v>147</v>
      </c>
      <c r="D324" s="155">
        <v>2.2599999999999998</v>
      </c>
    </row>
    <row r="325" spans="1:4" x14ac:dyDescent="0.25">
      <c r="A325">
        <v>36880</v>
      </c>
      <c r="B325" t="s">
        <v>500</v>
      </c>
      <c r="C325" t="s">
        <v>147</v>
      </c>
      <c r="D325" s="155">
        <v>2.2999999999999998</v>
      </c>
    </row>
    <row r="326" spans="1:4" x14ac:dyDescent="0.25">
      <c r="A326">
        <v>34355</v>
      </c>
      <c r="B326" t="s">
        <v>501</v>
      </c>
      <c r="C326" t="s">
        <v>147</v>
      </c>
      <c r="D326" s="155">
        <v>1.98</v>
      </c>
    </row>
    <row r="327" spans="1:4" x14ac:dyDescent="0.25">
      <c r="A327">
        <v>130</v>
      </c>
      <c r="B327" t="s">
        <v>502</v>
      </c>
      <c r="C327" t="s">
        <v>147</v>
      </c>
      <c r="D327" s="155">
        <v>3.73</v>
      </c>
    </row>
    <row r="328" spans="1:4" x14ac:dyDescent="0.25">
      <c r="A328">
        <v>135</v>
      </c>
      <c r="B328" t="s">
        <v>503</v>
      </c>
      <c r="C328" t="s">
        <v>147</v>
      </c>
      <c r="D328" s="155">
        <v>3</v>
      </c>
    </row>
    <row r="329" spans="1:4" x14ac:dyDescent="0.25">
      <c r="A329">
        <v>36886</v>
      </c>
      <c r="B329" t="s">
        <v>504</v>
      </c>
      <c r="C329" t="s">
        <v>147</v>
      </c>
      <c r="D329" s="155">
        <v>0.71</v>
      </c>
    </row>
    <row r="330" spans="1:4" x14ac:dyDescent="0.25">
      <c r="A330">
        <v>38546</v>
      </c>
      <c r="B330" t="s">
        <v>505</v>
      </c>
      <c r="C330" t="s">
        <v>149</v>
      </c>
      <c r="D330" s="155">
        <v>523.75</v>
      </c>
    </row>
    <row r="331" spans="1:4" x14ac:dyDescent="0.25">
      <c r="A331">
        <v>34549</v>
      </c>
      <c r="B331" t="s">
        <v>506</v>
      </c>
      <c r="C331" t="s">
        <v>149</v>
      </c>
      <c r="D331" s="155">
        <v>730.33</v>
      </c>
    </row>
    <row r="332" spans="1:4" x14ac:dyDescent="0.25">
      <c r="A332">
        <v>6081</v>
      </c>
      <c r="B332" t="s">
        <v>507</v>
      </c>
      <c r="C332" t="s">
        <v>149</v>
      </c>
      <c r="D332" s="155">
        <v>51.12</v>
      </c>
    </row>
    <row r="333" spans="1:4" x14ac:dyDescent="0.25">
      <c r="A333">
        <v>6077</v>
      </c>
      <c r="B333" t="s">
        <v>508</v>
      </c>
      <c r="C333" t="s">
        <v>149</v>
      </c>
      <c r="D333" s="155">
        <v>36.51</v>
      </c>
    </row>
    <row r="334" spans="1:4" x14ac:dyDescent="0.25">
      <c r="A334">
        <v>6079</v>
      </c>
      <c r="B334" t="s">
        <v>509</v>
      </c>
      <c r="C334" t="s">
        <v>149</v>
      </c>
      <c r="D334" s="155">
        <v>36.51</v>
      </c>
    </row>
    <row r="335" spans="1:4" x14ac:dyDescent="0.25">
      <c r="A335">
        <v>1091</v>
      </c>
      <c r="B335" t="s">
        <v>510</v>
      </c>
      <c r="C335" t="s">
        <v>145</v>
      </c>
      <c r="D335" s="155">
        <v>40.86</v>
      </c>
    </row>
    <row r="336" spans="1:4" x14ac:dyDescent="0.25">
      <c r="A336">
        <v>1094</v>
      </c>
      <c r="B336" t="s">
        <v>511</v>
      </c>
      <c r="C336" t="s">
        <v>145</v>
      </c>
      <c r="D336" s="155">
        <v>28.58</v>
      </c>
    </row>
    <row r="337" spans="1:4" x14ac:dyDescent="0.25">
      <c r="A337">
        <v>1095</v>
      </c>
      <c r="B337" t="s">
        <v>512</v>
      </c>
      <c r="C337" t="s">
        <v>145</v>
      </c>
      <c r="D337" s="155">
        <v>60.74</v>
      </c>
    </row>
    <row r="338" spans="1:4" x14ac:dyDescent="0.25">
      <c r="A338">
        <v>1092</v>
      </c>
      <c r="B338" t="s">
        <v>513</v>
      </c>
      <c r="C338" t="s">
        <v>145</v>
      </c>
      <c r="D338" s="155">
        <v>47</v>
      </c>
    </row>
    <row r="339" spans="1:4" x14ac:dyDescent="0.25">
      <c r="A339">
        <v>1093</v>
      </c>
      <c r="B339" t="s">
        <v>514</v>
      </c>
      <c r="C339" t="s">
        <v>145</v>
      </c>
      <c r="D339" s="155">
        <v>109.76</v>
      </c>
    </row>
    <row r="340" spans="1:4" x14ac:dyDescent="0.25">
      <c r="A340">
        <v>1090</v>
      </c>
      <c r="B340" t="s">
        <v>515</v>
      </c>
      <c r="C340" t="s">
        <v>145</v>
      </c>
      <c r="D340" s="155">
        <v>78.59</v>
      </c>
    </row>
    <row r="341" spans="1:4" x14ac:dyDescent="0.25">
      <c r="A341">
        <v>1096</v>
      </c>
      <c r="B341" t="s">
        <v>516</v>
      </c>
      <c r="C341" t="s">
        <v>145</v>
      </c>
      <c r="D341" s="155">
        <v>141.43</v>
      </c>
    </row>
    <row r="342" spans="1:4" x14ac:dyDescent="0.25">
      <c r="A342">
        <v>1097</v>
      </c>
      <c r="B342" t="s">
        <v>517</v>
      </c>
      <c r="C342" t="s">
        <v>145</v>
      </c>
      <c r="D342" s="155">
        <v>120.05</v>
      </c>
    </row>
    <row r="343" spans="1:4" x14ac:dyDescent="0.25">
      <c r="A343">
        <v>378</v>
      </c>
      <c r="B343" t="s">
        <v>518</v>
      </c>
      <c r="C343" t="s">
        <v>150</v>
      </c>
      <c r="D343" s="155">
        <v>19.59</v>
      </c>
    </row>
    <row r="344" spans="1:4" x14ac:dyDescent="0.25">
      <c r="A344">
        <v>40911</v>
      </c>
      <c r="B344" t="s">
        <v>519</v>
      </c>
      <c r="C344" t="s">
        <v>151</v>
      </c>
      <c r="D344" s="168">
        <v>3439.86</v>
      </c>
    </row>
    <row r="345" spans="1:4" x14ac:dyDescent="0.25">
      <c r="A345">
        <v>33939</v>
      </c>
      <c r="B345" t="s">
        <v>520</v>
      </c>
      <c r="C345" t="s">
        <v>150</v>
      </c>
      <c r="D345" s="155">
        <v>80.209999999999994</v>
      </c>
    </row>
    <row r="346" spans="1:4" x14ac:dyDescent="0.25">
      <c r="A346">
        <v>40815</v>
      </c>
      <c r="B346" t="s">
        <v>521</v>
      </c>
      <c r="C346" t="s">
        <v>151</v>
      </c>
      <c r="D346" s="168">
        <v>14079.71</v>
      </c>
    </row>
    <row r="347" spans="1:4" x14ac:dyDescent="0.25">
      <c r="A347">
        <v>34760</v>
      </c>
      <c r="B347" t="s">
        <v>522</v>
      </c>
      <c r="C347" t="s">
        <v>150</v>
      </c>
      <c r="D347" s="155">
        <v>83.69</v>
      </c>
    </row>
    <row r="348" spans="1:4" x14ac:dyDescent="0.25">
      <c r="A348">
        <v>40935</v>
      </c>
      <c r="B348" t="s">
        <v>523</v>
      </c>
      <c r="C348" t="s">
        <v>151</v>
      </c>
      <c r="D348" s="168">
        <v>14692.8</v>
      </c>
    </row>
    <row r="349" spans="1:4" x14ac:dyDescent="0.25">
      <c r="A349">
        <v>33952</v>
      </c>
      <c r="B349" t="s">
        <v>524</v>
      </c>
      <c r="C349" t="s">
        <v>150</v>
      </c>
      <c r="D349" s="155">
        <v>113.93</v>
      </c>
    </row>
    <row r="350" spans="1:4" x14ac:dyDescent="0.25">
      <c r="A350">
        <v>40816</v>
      </c>
      <c r="B350" t="s">
        <v>525</v>
      </c>
      <c r="C350" t="s">
        <v>151</v>
      </c>
      <c r="D350" s="168">
        <v>19999.07</v>
      </c>
    </row>
    <row r="351" spans="1:4" x14ac:dyDescent="0.25">
      <c r="A351">
        <v>33953</v>
      </c>
      <c r="B351" t="s">
        <v>526</v>
      </c>
      <c r="C351" t="s">
        <v>150</v>
      </c>
      <c r="D351" s="155">
        <v>150.62</v>
      </c>
    </row>
    <row r="352" spans="1:4" x14ac:dyDescent="0.25">
      <c r="A352">
        <v>40817</v>
      </c>
      <c r="B352" t="s">
        <v>527</v>
      </c>
      <c r="C352" t="s">
        <v>151</v>
      </c>
      <c r="D352" s="168">
        <v>26440.55</v>
      </c>
    </row>
    <row r="353" spans="1:4" x14ac:dyDescent="0.25">
      <c r="A353">
        <v>13348</v>
      </c>
      <c r="B353" t="s">
        <v>528</v>
      </c>
      <c r="C353" t="s">
        <v>145</v>
      </c>
      <c r="D353" s="155">
        <v>1.79</v>
      </c>
    </row>
    <row r="354" spans="1:4" x14ac:dyDescent="0.25">
      <c r="A354">
        <v>39211</v>
      </c>
      <c r="B354" t="s">
        <v>529</v>
      </c>
      <c r="C354" t="s">
        <v>145</v>
      </c>
      <c r="D354" s="155">
        <v>1.71</v>
      </c>
    </row>
    <row r="355" spans="1:4" x14ac:dyDescent="0.25">
      <c r="A355">
        <v>39212</v>
      </c>
      <c r="B355" t="s">
        <v>530</v>
      </c>
      <c r="C355" t="s">
        <v>145</v>
      </c>
      <c r="D355" s="155">
        <v>1.9</v>
      </c>
    </row>
    <row r="356" spans="1:4" x14ac:dyDescent="0.25">
      <c r="A356">
        <v>39208</v>
      </c>
      <c r="B356" t="s">
        <v>531</v>
      </c>
      <c r="C356" t="s">
        <v>145</v>
      </c>
      <c r="D356" s="155">
        <v>0.52</v>
      </c>
    </row>
    <row r="357" spans="1:4" x14ac:dyDescent="0.25">
      <c r="A357">
        <v>39210</v>
      </c>
      <c r="B357" t="s">
        <v>532</v>
      </c>
      <c r="C357" t="s">
        <v>145</v>
      </c>
      <c r="D357" s="155">
        <v>0.95</v>
      </c>
    </row>
    <row r="358" spans="1:4" x14ac:dyDescent="0.25">
      <c r="A358">
        <v>39214</v>
      </c>
      <c r="B358" t="s">
        <v>533</v>
      </c>
      <c r="C358" t="s">
        <v>145</v>
      </c>
      <c r="D358" s="155">
        <v>3.53</v>
      </c>
    </row>
    <row r="359" spans="1:4" x14ac:dyDescent="0.25">
      <c r="A359">
        <v>39213</v>
      </c>
      <c r="B359" t="s">
        <v>534</v>
      </c>
      <c r="C359" t="s">
        <v>145</v>
      </c>
      <c r="D359" s="155">
        <v>2.4900000000000002</v>
      </c>
    </row>
    <row r="360" spans="1:4" x14ac:dyDescent="0.25">
      <c r="A360">
        <v>39209</v>
      </c>
      <c r="B360" t="s">
        <v>535</v>
      </c>
      <c r="C360" t="s">
        <v>145</v>
      </c>
      <c r="D360" s="155">
        <v>0.62</v>
      </c>
    </row>
    <row r="361" spans="1:4" x14ac:dyDescent="0.25">
      <c r="A361">
        <v>39207</v>
      </c>
      <c r="B361" t="s">
        <v>536</v>
      </c>
      <c r="C361" t="s">
        <v>145</v>
      </c>
      <c r="D361" s="155">
        <v>0.95</v>
      </c>
    </row>
    <row r="362" spans="1:4" x14ac:dyDescent="0.25">
      <c r="A362">
        <v>39215</v>
      </c>
      <c r="B362" t="s">
        <v>537</v>
      </c>
      <c r="C362" t="s">
        <v>145</v>
      </c>
      <c r="D362" s="155">
        <v>6.43</v>
      </c>
    </row>
    <row r="363" spans="1:4" x14ac:dyDescent="0.25">
      <c r="A363">
        <v>39216</v>
      </c>
      <c r="B363" t="s">
        <v>538</v>
      </c>
      <c r="C363" t="s">
        <v>145</v>
      </c>
      <c r="D363" s="155">
        <v>8.9700000000000006</v>
      </c>
    </row>
    <row r="364" spans="1:4" x14ac:dyDescent="0.25">
      <c r="A364">
        <v>11267</v>
      </c>
      <c r="B364" t="s">
        <v>539</v>
      </c>
      <c r="C364" t="s">
        <v>145</v>
      </c>
      <c r="D364" s="155">
        <v>1.56</v>
      </c>
    </row>
    <row r="365" spans="1:4" x14ac:dyDescent="0.25">
      <c r="A365">
        <v>379</v>
      </c>
      <c r="B365" t="s">
        <v>540</v>
      </c>
      <c r="C365" t="s">
        <v>145</v>
      </c>
      <c r="D365" s="155">
        <v>1.57</v>
      </c>
    </row>
    <row r="366" spans="1:4" x14ac:dyDescent="0.25">
      <c r="A366">
        <v>510</v>
      </c>
      <c r="B366" t="s">
        <v>541</v>
      </c>
      <c r="C366" t="s">
        <v>147</v>
      </c>
      <c r="D366" s="155">
        <v>13.68</v>
      </c>
    </row>
    <row r="367" spans="1:4" x14ac:dyDescent="0.25">
      <c r="A367">
        <v>516</v>
      </c>
      <c r="B367" t="s">
        <v>542</v>
      </c>
      <c r="C367" t="s">
        <v>147</v>
      </c>
      <c r="D367" s="155">
        <v>16.21</v>
      </c>
    </row>
    <row r="368" spans="1:4" x14ac:dyDescent="0.25">
      <c r="A368">
        <v>509</v>
      </c>
      <c r="B368" t="s">
        <v>543</v>
      </c>
      <c r="C368" t="s">
        <v>147</v>
      </c>
      <c r="D368" s="155">
        <v>18.190000000000001</v>
      </c>
    </row>
    <row r="369" spans="1:4" x14ac:dyDescent="0.25">
      <c r="A369">
        <v>40331</v>
      </c>
      <c r="B369" t="s">
        <v>544</v>
      </c>
      <c r="C369" t="s">
        <v>150</v>
      </c>
      <c r="D369" s="155">
        <v>24.83</v>
      </c>
    </row>
    <row r="370" spans="1:4" x14ac:dyDescent="0.25">
      <c r="A370">
        <v>40930</v>
      </c>
      <c r="B370" t="s">
        <v>545</v>
      </c>
      <c r="C370" t="s">
        <v>151</v>
      </c>
      <c r="D370" s="168">
        <v>4360.63</v>
      </c>
    </row>
    <row r="371" spans="1:4" x14ac:dyDescent="0.25">
      <c r="A371">
        <v>11761</v>
      </c>
      <c r="B371" t="s">
        <v>546</v>
      </c>
      <c r="C371" t="s">
        <v>145</v>
      </c>
      <c r="D371" s="155">
        <v>86.74</v>
      </c>
    </row>
    <row r="372" spans="1:4" x14ac:dyDescent="0.25">
      <c r="A372">
        <v>377</v>
      </c>
      <c r="B372" t="s">
        <v>547</v>
      </c>
      <c r="C372" t="s">
        <v>145</v>
      </c>
      <c r="D372" s="155">
        <v>40.76</v>
      </c>
    </row>
    <row r="373" spans="1:4" x14ac:dyDescent="0.25">
      <c r="A373">
        <v>7588</v>
      </c>
      <c r="B373" t="s">
        <v>548</v>
      </c>
      <c r="C373" t="s">
        <v>145</v>
      </c>
      <c r="D373" s="155">
        <v>46</v>
      </c>
    </row>
    <row r="374" spans="1:4" x14ac:dyDescent="0.25">
      <c r="A374">
        <v>34392</v>
      </c>
      <c r="B374" t="s">
        <v>549</v>
      </c>
      <c r="C374" t="s">
        <v>150</v>
      </c>
      <c r="D374" s="155">
        <v>20.89</v>
      </c>
    </row>
    <row r="375" spans="1:4" x14ac:dyDescent="0.25">
      <c r="A375">
        <v>40908</v>
      </c>
      <c r="B375" t="s">
        <v>550</v>
      </c>
      <c r="C375" t="s">
        <v>151</v>
      </c>
      <c r="D375" s="168">
        <v>3669.62</v>
      </c>
    </row>
    <row r="376" spans="1:4" x14ac:dyDescent="0.25">
      <c r="A376">
        <v>34551</v>
      </c>
      <c r="B376" t="s">
        <v>551</v>
      </c>
      <c r="C376" t="s">
        <v>150</v>
      </c>
      <c r="D376" s="155">
        <v>12.22</v>
      </c>
    </row>
    <row r="377" spans="1:4" x14ac:dyDescent="0.25">
      <c r="A377">
        <v>41078</v>
      </c>
      <c r="B377" t="s">
        <v>552</v>
      </c>
      <c r="C377" t="s">
        <v>151</v>
      </c>
      <c r="D377" s="168">
        <v>2145.56</v>
      </c>
    </row>
    <row r="378" spans="1:4" x14ac:dyDescent="0.25">
      <c r="A378">
        <v>246</v>
      </c>
      <c r="B378" t="s">
        <v>553</v>
      </c>
      <c r="C378" t="s">
        <v>150</v>
      </c>
      <c r="D378" s="155">
        <v>13.17</v>
      </c>
    </row>
    <row r="379" spans="1:4" x14ac:dyDescent="0.25">
      <c r="A379">
        <v>40927</v>
      </c>
      <c r="B379" t="s">
        <v>554</v>
      </c>
      <c r="C379" t="s">
        <v>151</v>
      </c>
      <c r="D379" s="168">
        <v>2315.7600000000002</v>
      </c>
    </row>
    <row r="380" spans="1:4" x14ac:dyDescent="0.25">
      <c r="A380">
        <v>2350</v>
      </c>
      <c r="B380" t="s">
        <v>555</v>
      </c>
      <c r="C380" t="s">
        <v>150</v>
      </c>
      <c r="D380" s="155">
        <v>18.34</v>
      </c>
    </row>
    <row r="381" spans="1:4" x14ac:dyDescent="0.25">
      <c r="A381">
        <v>40812</v>
      </c>
      <c r="B381" t="s">
        <v>556</v>
      </c>
      <c r="C381" t="s">
        <v>151</v>
      </c>
      <c r="D381" s="168">
        <v>3222.51</v>
      </c>
    </row>
    <row r="382" spans="1:4" x14ac:dyDescent="0.25">
      <c r="A382">
        <v>245</v>
      </c>
      <c r="B382" t="s">
        <v>557</v>
      </c>
      <c r="C382" t="s">
        <v>150</v>
      </c>
      <c r="D382" s="155">
        <v>30.6</v>
      </c>
    </row>
    <row r="383" spans="1:4" x14ac:dyDescent="0.25">
      <c r="A383">
        <v>41090</v>
      </c>
      <c r="B383" t="s">
        <v>558</v>
      </c>
      <c r="C383" t="s">
        <v>151</v>
      </c>
      <c r="D383" s="168">
        <v>5374.64</v>
      </c>
    </row>
    <row r="384" spans="1:4" x14ac:dyDescent="0.25">
      <c r="A384">
        <v>251</v>
      </c>
      <c r="B384" t="s">
        <v>559</v>
      </c>
      <c r="C384" t="s">
        <v>150</v>
      </c>
      <c r="D384" s="155">
        <v>17.04</v>
      </c>
    </row>
    <row r="385" spans="1:4" x14ac:dyDescent="0.25">
      <c r="A385">
        <v>40975</v>
      </c>
      <c r="B385" t="s">
        <v>560</v>
      </c>
      <c r="C385" t="s">
        <v>151</v>
      </c>
      <c r="D385" s="168">
        <v>2993.27</v>
      </c>
    </row>
    <row r="386" spans="1:4" x14ac:dyDescent="0.25">
      <c r="A386">
        <v>6127</v>
      </c>
      <c r="B386" t="s">
        <v>561</v>
      </c>
      <c r="C386" t="s">
        <v>150</v>
      </c>
      <c r="D386" s="155">
        <v>12.22</v>
      </c>
    </row>
    <row r="387" spans="1:4" x14ac:dyDescent="0.25">
      <c r="A387">
        <v>41072</v>
      </c>
      <c r="B387" t="s">
        <v>562</v>
      </c>
      <c r="C387" t="s">
        <v>151</v>
      </c>
      <c r="D387" s="168">
        <v>2145.56</v>
      </c>
    </row>
    <row r="388" spans="1:4" x14ac:dyDescent="0.25">
      <c r="A388">
        <v>6121</v>
      </c>
      <c r="B388" t="s">
        <v>563</v>
      </c>
      <c r="C388" t="s">
        <v>150</v>
      </c>
      <c r="D388" s="155">
        <v>13.32</v>
      </c>
    </row>
    <row r="389" spans="1:4" x14ac:dyDescent="0.25">
      <c r="A389">
        <v>41071</v>
      </c>
      <c r="B389" t="s">
        <v>564</v>
      </c>
      <c r="C389" t="s">
        <v>151</v>
      </c>
      <c r="D389" s="168">
        <v>2338.8000000000002</v>
      </c>
    </row>
    <row r="390" spans="1:4" x14ac:dyDescent="0.25">
      <c r="A390">
        <v>244</v>
      </c>
      <c r="B390" t="s">
        <v>565</v>
      </c>
      <c r="C390" t="s">
        <v>150</v>
      </c>
      <c r="D390" s="155">
        <v>12.93</v>
      </c>
    </row>
    <row r="391" spans="1:4" x14ac:dyDescent="0.25">
      <c r="A391">
        <v>41093</v>
      </c>
      <c r="B391" t="s">
        <v>566</v>
      </c>
      <c r="C391" t="s">
        <v>151</v>
      </c>
      <c r="D391" s="168">
        <v>2274.1999999999998</v>
      </c>
    </row>
    <row r="392" spans="1:4" x14ac:dyDescent="0.25">
      <c r="A392">
        <v>532</v>
      </c>
      <c r="B392" t="s">
        <v>567</v>
      </c>
      <c r="C392" t="s">
        <v>150</v>
      </c>
      <c r="D392" s="155">
        <v>41.33</v>
      </c>
    </row>
    <row r="393" spans="1:4" x14ac:dyDescent="0.25">
      <c r="A393">
        <v>40931</v>
      </c>
      <c r="B393" t="s">
        <v>568</v>
      </c>
      <c r="C393" t="s">
        <v>151</v>
      </c>
      <c r="D393" s="168">
        <v>7258.35</v>
      </c>
    </row>
    <row r="394" spans="1:4" x14ac:dyDescent="0.25">
      <c r="A394">
        <v>36150</v>
      </c>
      <c r="B394" t="s">
        <v>569</v>
      </c>
      <c r="C394" t="s">
        <v>145</v>
      </c>
      <c r="D394" s="155">
        <v>44.25</v>
      </c>
    </row>
    <row r="395" spans="1:4" x14ac:dyDescent="0.25">
      <c r="A395">
        <v>4760</v>
      </c>
      <c r="B395" t="s">
        <v>570</v>
      </c>
      <c r="C395" t="s">
        <v>150</v>
      </c>
      <c r="D395" s="155">
        <v>19.59</v>
      </c>
    </row>
    <row r="396" spans="1:4" x14ac:dyDescent="0.25">
      <c r="A396">
        <v>41069</v>
      </c>
      <c r="B396" t="s">
        <v>571</v>
      </c>
      <c r="C396" t="s">
        <v>151</v>
      </c>
      <c r="D396" s="168">
        <v>3440.36</v>
      </c>
    </row>
    <row r="397" spans="1:4" x14ac:dyDescent="0.25">
      <c r="A397">
        <v>10422</v>
      </c>
      <c r="B397" t="s">
        <v>572</v>
      </c>
      <c r="C397" t="s">
        <v>145</v>
      </c>
      <c r="D397" s="155">
        <v>364.31</v>
      </c>
    </row>
    <row r="398" spans="1:4" x14ac:dyDescent="0.25">
      <c r="A398">
        <v>44019</v>
      </c>
      <c r="B398" t="s">
        <v>573</v>
      </c>
      <c r="C398" t="s">
        <v>145</v>
      </c>
      <c r="D398" s="155">
        <v>504.29</v>
      </c>
    </row>
    <row r="399" spans="1:4" x14ac:dyDescent="0.25">
      <c r="A399">
        <v>36520</v>
      </c>
      <c r="B399" t="s">
        <v>574</v>
      </c>
      <c r="C399" t="s">
        <v>145</v>
      </c>
      <c r="D399" s="155">
        <v>613.16</v>
      </c>
    </row>
    <row r="400" spans="1:4" x14ac:dyDescent="0.25">
      <c r="A400">
        <v>42319</v>
      </c>
      <c r="B400" t="s">
        <v>575</v>
      </c>
      <c r="C400" t="s">
        <v>145</v>
      </c>
      <c r="D400" s="155">
        <v>549.41999999999996</v>
      </c>
    </row>
    <row r="401" spans="1:4" x14ac:dyDescent="0.25">
      <c r="A401">
        <v>10420</v>
      </c>
      <c r="B401" t="s">
        <v>576</v>
      </c>
      <c r="C401" t="s">
        <v>145</v>
      </c>
      <c r="D401" s="155">
        <v>194.9</v>
      </c>
    </row>
    <row r="402" spans="1:4" x14ac:dyDescent="0.25">
      <c r="A402">
        <v>10421</v>
      </c>
      <c r="B402" t="s">
        <v>577</v>
      </c>
      <c r="C402" t="s">
        <v>145</v>
      </c>
      <c r="D402" s="155">
        <v>214.17</v>
      </c>
    </row>
    <row r="403" spans="1:4" x14ac:dyDescent="0.25">
      <c r="A403">
        <v>11786</v>
      </c>
      <c r="B403" t="s">
        <v>578</v>
      </c>
      <c r="C403" t="s">
        <v>145</v>
      </c>
      <c r="D403" s="155">
        <v>431.85</v>
      </c>
    </row>
    <row r="404" spans="1:4" x14ac:dyDescent="0.25">
      <c r="A404">
        <v>10</v>
      </c>
      <c r="B404" t="s">
        <v>579</v>
      </c>
      <c r="C404" t="s">
        <v>145</v>
      </c>
      <c r="D404" s="155">
        <v>12.52</v>
      </c>
    </row>
    <row r="405" spans="1:4" x14ac:dyDescent="0.25">
      <c r="A405">
        <v>4815</v>
      </c>
      <c r="B405" t="s">
        <v>580</v>
      </c>
      <c r="C405" t="s">
        <v>145</v>
      </c>
      <c r="D405" s="155">
        <v>6.25</v>
      </c>
    </row>
    <row r="406" spans="1:4" x14ac:dyDescent="0.25">
      <c r="A406">
        <v>541</v>
      </c>
      <c r="B406" t="s">
        <v>581</v>
      </c>
      <c r="C406" t="s">
        <v>145</v>
      </c>
      <c r="D406" s="155">
        <v>135</v>
      </c>
    </row>
    <row r="407" spans="1:4" x14ac:dyDescent="0.25">
      <c r="A407">
        <v>542</v>
      </c>
      <c r="B407" t="s">
        <v>582</v>
      </c>
      <c r="C407" t="s">
        <v>145</v>
      </c>
      <c r="D407" s="155">
        <v>169.22</v>
      </c>
    </row>
    <row r="408" spans="1:4" x14ac:dyDescent="0.25">
      <c r="A408">
        <v>540</v>
      </c>
      <c r="B408" t="s">
        <v>583</v>
      </c>
      <c r="C408" t="s">
        <v>145</v>
      </c>
      <c r="D408" s="155">
        <v>381.34</v>
      </c>
    </row>
    <row r="409" spans="1:4" x14ac:dyDescent="0.25">
      <c r="A409">
        <v>38364</v>
      </c>
      <c r="B409" t="s">
        <v>584</v>
      </c>
      <c r="C409" t="s">
        <v>145</v>
      </c>
      <c r="D409" s="155">
        <v>524.1</v>
      </c>
    </row>
    <row r="410" spans="1:4" x14ac:dyDescent="0.25">
      <c r="A410">
        <v>11692</v>
      </c>
      <c r="B410" t="s">
        <v>585</v>
      </c>
      <c r="C410" t="s">
        <v>152</v>
      </c>
      <c r="D410" s="155">
        <v>226.13</v>
      </c>
    </row>
    <row r="411" spans="1:4" x14ac:dyDescent="0.25">
      <c r="A411">
        <v>1746</v>
      </c>
      <c r="B411" t="s">
        <v>586</v>
      </c>
      <c r="C411" t="s">
        <v>145</v>
      </c>
      <c r="D411" s="155">
        <v>250</v>
      </c>
    </row>
    <row r="412" spans="1:4" x14ac:dyDescent="0.25">
      <c r="A412">
        <v>1748</v>
      </c>
      <c r="B412" t="s">
        <v>587</v>
      </c>
      <c r="C412" t="s">
        <v>145</v>
      </c>
      <c r="D412" s="155">
        <v>332.44</v>
      </c>
    </row>
    <row r="413" spans="1:4" x14ac:dyDescent="0.25">
      <c r="A413">
        <v>1749</v>
      </c>
      <c r="B413" t="s">
        <v>588</v>
      </c>
      <c r="C413" t="s">
        <v>145</v>
      </c>
      <c r="D413" s="155">
        <v>481.64</v>
      </c>
    </row>
    <row r="414" spans="1:4" x14ac:dyDescent="0.25">
      <c r="A414">
        <v>37412</v>
      </c>
      <c r="B414" t="s">
        <v>589</v>
      </c>
      <c r="C414" t="s">
        <v>145</v>
      </c>
      <c r="D414" s="155">
        <v>244.37</v>
      </c>
    </row>
    <row r="415" spans="1:4" x14ac:dyDescent="0.25">
      <c r="A415">
        <v>1745</v>
      </c>
      <c r="B415" t="s">
        <v>590</v>
      </c>
      <c r="C415" t="s">
        <v>145</v>
      </c>
      <c r="D415" s="155">
        <v>290.58999999999997</v>
      </c>
    </row>
    <row r="416" spans="1:4" x14ac:dyDescent="0.25">
      <c r="A416">
        <v>1750</v>
      </c>
      <c r="B416" t="s">
        <v>591</v>
      </c>
      <c r="C416" t="s">
        <v>145</v>
      </c>
      <c r="D416" s="155">
        <v>679.07</v>
      </c>
    </row>
    <row r="417" spans="1:4" x14ac:dyDescent="0.25">
      <c r="A417">
        <v>11687</v>
      </c>
      <c r="B417" t="s">
        <v>592</v>
      </c>
      <c r="C417" t="s">
        <v>146</v>
      </c>
      <c r="D417" s="168">
        <v>1081.97</v>
      </c>
    </row>
    <row r="418" spans="1:4" x14ac:dyDescent="0.25">
      <c r="A418">
        <v>11689</v>
      </c>
      <c r="B418" t="s">
        <v>593</v>
      </c>
      <c r="C418" t="s">
        <v>146</v>
      </c>
      <c r="D418" s="168">
        <v>1355.65</v>
      </c>
    </row>
    <row r="419" spans="1:4" x14ac:dyDescent="0.25">
      <c r="A419">
        <v>11693</v>
      </c>
      <c r="B419" t="s">
        <v>594</v>
      </c>
      <c r="C419" t="s">
        <v>152</v>
      </c>
      <c r="D419" s="155">
        <v>149.68</v>
      </c>
    </row>
    <row r="420" spans="1:4" x14ac:dyDescent="0.25">
      <c r="A420">
        <v>36215</v>
      </c>
      <c r="B420" t="s">
        <v>595</v>
      </c>
      <c r="C420" t="s">
        <v>145</v>
      </c>
      <c r="D420" s="155">
        <v>894.24</v>
      </c>
    </row>
    <row r="421" spans="1:4" x14ac:dyDescent="0.25">
      <c r="A421">
        <v>42439</v>
      </c>
      <c r="B421" t="s">
        <v>596</v>
      </c>
      <c r="C421" t="s">
        <v>145</v>
      </c>
      <c r="D421" s="168">
        <v>1197.21</v>
      </c>
    </row>
    <row r="422" spans="1:4" x14ac:dyDescent="0.25">
      <c r="A422">
        <v>38381</v>
      </c>
      <c r="B422" t="s">
        <v>597</v>
      </c>
      <c r="C422" t="s">
        <v>145</v>
      </c>
      <c r="D422" s="155">
        <v>10.33</v>
      </c>
    </row>
    <row r="423" spans="1:4" x14ac:dyDescent="0.25">
      <c r="A423">
        <v>39621</v>
      </c>
      <c r="B423" t="s">
        <v>598</v>
      </c>
      <c r="C423" t="s">
        <v>153</v>
      </c>
      <c r="D423" s="155">
        <v>932.85</v>
      </c>
    </row>
    <row r="424" spans="1:4" x14ac:dyDescent="0.25">
      <c r="A424">
        <v>39624</v>
      </c>
      <c r="B424" t="s">
        <v>599</v>
      </c>
      <c r="C424" t="s">
        <v>153</v>
      </c>
      <c r="D424" s="168">
        <v>1029.04</v>
      </c>
    </row>
    <row r="425" spans="1:4" x14ac:dyDescent="0.25">
      <c r="A425">
        <v>39615</v>
      </c>
      <c r="B425" t="s">
        <v>600</v>
      </c>
      <c r="C425" t="s">
        <v>145</v>
      </c>
      <c r="D425" s="155">
        <v>415.82</v>
      </c>
    </row>
    <row r="426" spans="1:4" x14ac:dyDescent="0.25">
      <c r="A426">
        <v>39620</v>
      </c>
      <c r="B426" t="s">
        <v>601</v>
      </c>
      <c r="C426" t="s">
        <v>145</v>
      </c>
      <c r="D426" s="155">
        <v>635.08000000000004</v>
      </c>
    </row>
    <row r="427" spans="1:4" x14ac:dyDescent="0.25">
      <c r="A427">
        <v>39623</v>
      </c>
      <c r="B427" t="s">
        <v>602</v>
      </c>
      <c r="C427" t="s">
        <v>145</v>
      </c>
      <c r="D427" s="155">
        <v>680.22</v>
      </c>
    </row>
    <row r="428" spans="1:4" x14ac:dyDescent="0.25">
      <c r="A428">
        <v>546</v>
      </c>
      <c r="B428" t="s">
        <v>603</v>
      </c>
      <c r="C428" t="s">
        <v>147</v>
      </c>
      <c r="D428" s="155">
        <v>13.97</v>
      </c>
    </row>
    <row r="429" spans="1:4" x14ac:dyDescent="0.25">
      <c r="A429">
        <v>566</v>
      </c>
      <c r="B429" t="s">
        <v>604</v>
      </c>
      <c r="C429" t="s">
        <v>146</v>
      </c>
      <c r="D429" s="155">
        <v>6.63</v>
      </c>
    </row>
    <row r="430" spans="1:4" x14ac:dyDescent="0.25">
      <c r="A430">
        <v>565</v>
      </c>
      <c r="B430" t="s">
        <v>605</v>
      </c>
      <c r="C430" t="s">
        <v>146</v>
      </c>
      <c r="D430" s="155">
        <v>24.16</v>
      </c>
    </row>
    <row r="431" spans="1:4" x14ac:dyDescent="0.25">
      <c r="A431">
        <v>555</v>
      </c>
      <c r="B431" t="s">
        <v>606</v>
      </c>
      <c r="C431" t="s">
        <v>146</v>
      </c>
      <c r="D431" s="155">
        <v>17.13</v>
      </c>
    </row>
    <row r="432" spans="1:4" x14ac:dyDescent="0.25">
      <c r="A432">
        <v>557</v>
      </c>
      <c r="B432" t="s">
        <v>607</v>
      </c>
      <c r="C432" t="s">
        <v>146</v>
      </c>
      <c r="D432" s="155">
        <v>53.75</v>
      </c>
    </row>
    <row r="433" spans="1:4" x14ac:dyDescent="0.25">
      <c r="A433">
        <v>552</v>
      </c>
      <c r="B433" t="s">
        <v>608</v>
      </c>
      <c r="C433" t="s">
        <v>146</v>
      </c>
      <c r="D433" s="155">
        <v>26.67</v>
      </c>
    </row>
    <row r="434" spans="1:4" x14ac:dyDescent="0.25">
      <c r="A434">
        <v>563</v>
      </c>
      <c r="B434" t="s">
        <v>609</v>
      </c>
      <c r="C434" t="s">
        <v>146</v>
      </c>
      <c r="D434" s="155">
        <v>40.07</v>
      </c>
    </row>
    <row r="435" spans="1:4" x14ac:dyDescent="0.25">
      <c r="A435">
        <v>549</v>
      </c>
      <c r="B435" t="s">
        <v>610</v>
      </c>
      <c r="C435" t="s">
        <v>146</v>
      </c>
      <c r="D435" s="155">
        <v>72.13</v>
      </c>
    </row>
    <row r="436" spans="1:4" x14ac:dyDescent="0.25">
      <c r="A436">
        <v>551</v>
      </c>
      <c r="B436" t="s">
        <v>611</v>
      </c>
      <c r="C436" t="s">
        <v>146</v>
      </c>
      <c r="D436" s="155">
        <v>142.81</v>
      </c>
    </row>
    <row r="437" spans="1:4" x14ac:dyDescent="0.25">
      <c r="A437">
        <v>559</v>
      </c>
      <c r="B437" t="s">
        <v>612</v>
      </c>
      <c r="C437" t="s">
        <v>146</v>
      </c>
      <c r="D437" s="155">
        <v>35.700000000000003</v>
      </c>
    </row>
    <row r="438" spans="1:4" x14ac:dyDescent="0.25">
      <c r="A438">
        <v>560</v>
      </c>
      <c r="B438" t="s">
        <v>613</v>
      </c>
      <c r="C438" t="s">
        <v>146</v>
      </c>
      <c r="D438" s="155">
        <v>44.66</v>
      </c>
    </row>
    <row r="439" spans="1:4" x14ac:dyDescent="0.25">
      <c r="A439">
        <v>547</v>
      </c>
      <c r="B439" t="s">
        <v>614</v>
      </c>
      <c r="C439" t="s">
        <v>146</v>
      </c>
      <c r="D439" s="155">
        <v>53.48</v>
      </c>
    </row>
    <row r="440" spans="1:4" x14ac:dyDescent="0.25">
      <c r="A440">
        <v>36207</v>
      </c>
      <c r="B440" t="s">
        <v>615</v>
      </c>
      <c r="C440" t="s">
        <v>145</v>
      </c>
      <c r="D440" s="155">
        <v>396.08</v>
      </c>
    </row>
    <row r="441" spans="1:4" x14ac:dyDescent="0.25">
      <c r="A441">
        <v>36209</v>
      </c>
      <c r="B441" t="s">
        <v>616</v>
      </c>
      <c r="C441" t="s">
        <v>145</v>
      </c>
      <c r="D441" s="155">
        <v>454.57</v>
      </c>
    </row>
    <row r="442" spans="1:4" x14ac:dyDescent="0.25">
      <c r="A442">
        <v>36210</v>
      </c>
      <c r="B442" t="s">
        <v>617</v>
      </c>
      <c r="C442" t="s">
        <v>145</v>
      </c>
      <c r="D442" s="155">
        <v>491.83</v>
      </c>
    </row>
    <row r="443" spans="1:4" x14ac:dyDescent="0.25">
      <c r="A443">
        <v>36204</v>
      </c>
      <c r="B443" t="s">
        <v>618</v>
      </c>
      <c r="C443" t="s">
        <v>145</v>
      </c>
      <c r="D443" s="155">
        <v>174.38</v>
      </c>
    </row>
    <row r="444" spans="1:4" x14ac:dyDescent="0.25">
      <c r="A444">
        <v>36205</v>
      </c>
      <c r="B444" t="s">
        <v>619</v>
      </c>
      <c r="C444" t="s">
        <v>145</v>
      </c>
      <c r="D444" s="155">
        <v>193.67</v>
      </c>
    </row>
    <row r="445" spans="1:4" x14ac:dyDescent="0.25">
      <c r="A445">
        <v>36081</v>
      </c>
      <c r="B445" t="s">
        <v>620</v>
      </c>
      <c r="C445" t="s">
        <v>145</v>
      </c>
      <c r="D445" s="155">
        <v>206.5</v>
      </c>
    </row>
    <row r="446" spans="1:4" x14ac:dyDescent="0.25">
      <c r="A446">
        <v>36206</v>
      </c>
      <c r="B446" t="s">
        <v>621</v>
      </c>
      <c r="C446" t="s">
        <v>145</v>
      </c>
      <c r="D446" s="155">
        <v>216.34</v>
      </c>
    </row>
    <row r="447" spans="1:4" x14ac:dyDescent="0.25">
      <c r="A447">
        <v>36218</v>
      </c>
      <c r="B447" t="s">
        <v>622</v>
      </c>
      <c r="C447" t="s">
        <v>145</v>
      </c>
      <c r="D447" s="155">
        <v>169.23</v>
      </c>
    </row>
    <row r="448" spans="1:4" x14ac:dyDescent="0.25">
      <c r="A448">
        <v>36220</v>
      </c>
      <c r="B448" t="s">
        <v>623</v>
      </c>
      <c r="C448" t="s">
        <v>145</v>
      </c>
      <c r="D448" s="155">
        <v>194.05</v>
      </c>
    </row>
    <row r="449" spans="1:4" x14ac:dyDescent="0.25">
      <c r="A449">
        <v>36080</v>
      </c>
      <c r="B449" t="s">
        <v>624</v>
      </c>
      <c r="C449" t="s">
        <v>145</v>
      </c>
      <c r="D449" s="155">
        <v>209.9</v>
      </c>
    </row>
    <row r="450" spans="1:4" x14ac:dyDescent="0.25">
      <c r="A450">
        <v>36223</v>
      </c>
      <c r="B450" t="s">
        <v>625</v>
      </c>
      <c r="C450" t="s">
        <v>145</v>
      </c>
      <c r="D450" s="155">
        <v>219.8</v>
      </c>
    </row>
    <row r="451" spans="1:4" x14ac:dyDescent="0.25">
      <c r="A451">
        <v>38127</v>
      </c>
      <c r="B451" t="s">
        <v>626</v>
      </c>
      <c r="C451" t="s">
        <v>145</v>
      </c>
      <c r="D451" s="155">
        <v>347.77</v>
      </c>
    </row>
    <row r="452" spans="1:4" x14ac:dyDescent="0.25">
      <c r="A452">
        <v>38060</v>
      </c>
      <c r="B452" t="s">
        <v>627</v>
      </c>
      <c r="C452" t="s">
        <v>145</v>
      </c>
      <c r="D452" s="155">
        <v>41.66</v>
      </c>
    </row>
    <row r="453" spans="1:4" x14ac:dyDescent="0.25">
      <c r="A453">
        <v>10956</v>
      </c>
      <c r="B453" t="s">
        <v>628</v>
      </c>
      <c r="C453" t="s">
        <v>145</v>
      </c>
      <c r="D453" s="155">
        <v>45.69</v>
      </c>
    </row>
    <row r="454" spans="1:4" x14ac:dyDescent="0.25">
      <c r="A454">
        <v>39380</v>
      </c>
      <c r="B454" t="s">
        <v>629</v>
      </c>
      <c r="C454" t="s">
        <v>145</v>
      </c>
      <c r="D454" s="155">
        <v>20.34</v>
      </c>
    </row>
    <row r="455" spans="1:4" x14ac:dyDescent="0.25">
      <c r="A455">
        <v>44172</v>
      </c>
      <c r="B455" t="s">
        <v>630</v>
      </c>
      <c r="C455" t="s">
        <v>145</v>
      </c>
      <c r="D455" s="155">
        <v>16.93</v>
      </c>
    </row>
    <row r="456" spans="1:4" x14ac:dyDescent="0.25">
      <c r="A456">
        <v>37597</v>
      </c>
      <c r="B456" t="s">
        <v>631</v>
      </c>
      <c r="C456" t="s">
        <v>145</v>
      </c>
      <c r="D456" s="168">
        <v>632675.78</v>
      </c>
    </row>
    <row r="457" spans="1:4" x14ac:dyDescent="0.25">
      <c r="A457">
        <v>183</v>
      </c>
      <c r="B457" t="s">
        <v>632</v>
      </c>
      <c r="C457" t="s">
        <v>154</v>
      </c>
      <c r="D457" s="155">
        <v>205</v>
      </c>
    </row>
    <row r="458" spans="1:4" x14ac:dyDescent="0.25">
      <c r="A458">
        <v>184</v>
      </c>
      <c r="B458" t="s">
        <v>633</v>
      </c>
      <c r="C458" t="s">
        <v>154</v>
      </c>
      <c r="D458" s="155">
        <v>126.96</v>
      </c>
    </row>
    <row r="459" spans="1:4" x14ac:dyDescent="0.25">
      <c r="A459">
        <v>181</v>
      </c>
      <c r="B459" t="s">
        <v>634</v>
      </c>
      <c r="C459" t="s">
        <v>154</v>
      </c>
      <c r="D459" s="155">
        <v>273.77</v>
      </c>
    </row>
    <row r="460" spans="1:4" x14ac:dyDescent="0.25">
      <c r="A460">
        <v>20001</v>
      </c>
      <c r="B460" t="s">
        <v>635</v>
      </c>
      <c r="C460" t="s">
        <v>154</v>
      </c>
      <c r="D460" s="155">
        <v>158.69999999999999</v>
      </c>
    </row>
    <row r="461" spans="1:4" x14ac:dyDescent="0.25">
      <c r="A461">
        <v>39837</v>
      </c>
      <c r="B461" t="s">
        <v>636</v>
      </c>
      <c r="C461" t="s">
        <v>154</v>
      </c>
      <c r="D461" s="155">
        <v>406.58</v>
      </c>
    </row>
    <row r="462" spans="1:4" x14ac:dyDescent="0.25">
      <c r="A462">
        <v>43366</v>
      </c>
      <c r="B462" t="s">
        <v>637</v>
      </c>
      <c r="C462" t="s">
        <v>147</v>
      </c>
      <c r="D462" s="155">
        <v>1.54</v>
      </c>
    </row>
    <row r="463" spans="1:4" x14ac:dyDescent="0.25">
      <c r="A463">
        <v>10535</v>
      </c>
      <c r="B463" t="s">
        <v>638</v>
      </c>
      <c r="C463" t="s">
        <v>145</v>
      </c>
      <c r="D463" s="168">
        <v>4820</v>
      </c>
    </row>
    <row r="464" spans="1:4" x14ac:dyDescent="0.25">
      <c r="A464">
        <v>10537</v>
      </c>
      <c r="B464" t="s">
        <v>639</v>
      </c>
      <c r="C464" t="s">
        <v>145</v>
      </c>
      <c r="D464" s="168">
        <v>6573.17</v>
      </c>
    </row>
    <row r="465" spans="1:4" x14ac:dyDescent="0.25">
      <c r="A465">
        <v>13891</v>
      </c>
      <c r="B465" t="s">
        <v>640</v>
      </c>
      <c r="C465" t="s">
        <v>145</v>
      </c>
      <c r="D465" s="168">
        <v>6029.08</v>
      </c>
    </row>
    <row r="466" spans="1:4" x14ac:dyDescent="0.25">
      <c r="A466">
        <v>44492</v>
      </c>
      <c r="B466" t="s">
        <v>641</v>
      </c>
      <c r="C466" t="s">
        <v>145</v>
      </c>
      <c r="D466" s="168">
        <v>26224.06</v>
      </c>
    </row>
    <row r="467" spans="1:4" x14ac:dyDescent="0.25">
      <c r="A467">
        <v>36396</v>
      </c>
      <c r="B467" t="s">
        <v>642</v>
      </c>
      <c r="C467" t="s">
        <v>145</v>
      </c>
      <c r="D467" s="168">
        <v>5514.4</v>
      </c>
    </row>
    <row r="468" spans="1:4" x14ac:dyDescent="0.25">
      <c r="A468">
        <v>36397</v>
      </c>
      <c r="B468" t="s">
        <v>643</v>
      </c>
      <c r="C468" t="s">
        <v>145</v>
      </c>
      <c r="D468" s="168">
        <v>19606.77</v>
      </c>
    </row>
    <row r="469" spans="1:4" x14ac:dyDescent="0.25">
      <c r="A469">
        <v>36398</v>
      </c>
      <c r="B469" t="s">
        <v>644</v>
      </c>
      <c r="C469" t="s">
        <v>145</v>
      </c>
      <c r="D469" s="168">
        <v>23830.400000000001</v>
      </c>
    </row>
    <row r="470" spans="1:4" x14ac:dyDescent="0.25">
      <c r="A470">
        <v>647</v>
      </c>
      <c r="B470" t="s">
        <v>645</v>
      </c>
      <c r="C470" t="s">
        <v>150</v>
      </c>
      <c r="D470" s="155">
        <v>22.6</v>
      </c>
    </row>
    <row r="471" spans="1:4" x14ac:dyDescent="0.25">
      <c r="A471">
        <v>40920</v>
      </c>
      <c r="B471" t="s">
        <v>646</v>
      </c>
      <c r="C471" t="s">
        <v>151</v>
      </c>
      <c r="D471" s="168">
        <v>3968.85</v>
      </c>
    </row>
    <row r="472" spans="1:4" x14ac:dyDescent="0.25">
      <c r="A472">
        <v>715</v>
      </c>
      <c r="B472" t="s">
        <v>647</v>
      </c>
      <c r="C472" t="s">
        <v>145</v>
      </c>
      <c r="D472" s="155">
        <v>23.5</v>
      </c>
    </row>
    <row r="473" spans="1:4" x14ac:dyDescent="0.25">
      <c r="A473">
        <v>716</v>
      </c>
      <c r="B473" t="s">
        <v>648</v>
      </c>
      <c r="C473" t="s">
        <v>145</v>
      </c>
      <c r="D473" s="155">
        <v>26.57</v>
      </c>
    </row>
    <row r="474" spans="1:4" x14ac:dyDescent="0.25">
      <c r="A474">
        <v>38783</v>
      </c>
      <c r="B474" t="s">
        <v>649</v>
      </c>
      <c r="C474" t="s">
        <v>145</v>
      </c>
      <c r="D474" s="155">
        <v>0.71</v>
      </c>
    </row>
    <row r="475" spans="1:4" x14ac:dyDescent="0.25">
      <c r="A475">
        <v>37593</v>
      </c>
      <c r="B475" t="s">
        <v>650</v>
      </c>
      <c r="C475" t="s">
        <v>145</v>
      </c>
      <c r="D475" s="155">
        <v>1.74</v>
      </c>
    </row>
    <row r="476" spans="1:4" x14ac:dyDescent="0.25">
      <c r="A476">
        <v>37594</v>
      </c>
      <c r="B476" t="s">
        <v>651</v>
      </c>
      <c r="C476" t="s">
        <v>145</v>
      </c>
      <c r="D476" s="155">
        <v>2.16</v>
      </c>
    </row>
    <row r="477" spans="1:4" x14ac:dyDescent="0.25">
      <c r="A477">
        <v>37592</v>
      </c>
      <c r="B477" t="s">
        <v>652</v>
      </c>
      <c r="C477" t="s">
        <v>145</v>
      </c>
      <c r="D477" s="155">
        <v>1.37</v>
      </c>
    </row>
    <row r="478" spans="1:4" x14ac:dyDescent="0.25">
      <c r="A478">
        <v>7270</v>
      </c>
      <c r="B478" t="s">
        <v>653</v>
      </c>
      <c r="C478" t="s">
        <v>145</v>
      </c>
      <c r="D478" s="155">
        <v>0.61</v>
      </c>
    </row>
    <row r="479" spans="1:4" x14ac:dyDescent="0.25">
      <c r="A479">
        <v>7267</v>
      </c>
      <c r="B479" t="s">
        <v>654</v>
      </c>
      <c r="C479" t="s">
        <v>145</v>
      </c>
      <c r="D479" s="155">
        <v>0.48</v>
      </c>
    </row>
    <row r="480" spans="1:4" x14ac:dyDescent="0.25">
      <c r="A480">
        <v>7271</v>
      </c>
      <c r="B480" t="s">
        <v>655</v>
      </c>
      <c r="C480" t="s">
        <v>145</v>
      </c>
      <c r="D480" s="155">
        <v>0.53</v>
      </c>
    </row>
    <row r="481" spans="1:4" x14ac:dyDescent="0.25">
      <c r="A481">
        <v>7268</v>
      </c>
      <c r="B481" t="s">
        <v>656</v>
      </c>
      <c r="C481" t="s">
        <v>145</v>
      </c>
      <c r="D481" s="155">
        <v>0.73</v>
      </c>
    </row>
    <row r="482" spans="1:4" x14ac:dyDescent="0.25">
      <c r="A482">
        <v>41372</v>
      </c>
      <c r="B482" t="s">
        <v>657</v>
      </c>
      <c r="C482" t="s">
        <v>152</v>
      </c>
      <c r="D482" s="155">
        <v>102.19</v>
      </c>
    </row>
    <row r="483" spans="1:4" x14ac:dyDescent="0.25">
      <c r="A483">
        <v>41371</v>
      </c>
      <c r="B483" t="s">
        <v>658</v>
      </c>
      <c r="C483" t="s">
        <v>152</v>
      </c>
      <c r="D483" s="155">
        <v>60.4</v>
      </c>
    </row>
    <row r="484" spans="1:4" x14ac:dyDescent="0.25">
      <c r="A484">
        <v>34556</v>
      </c>
      <c r="B484" t="s">
        <v>659</v>
      </c>
      <c r="C484" t="s">
        <v>145</v>
      </c>
      <c r="D484" s="155">
        <v>4.32</v>
      </c>
    </row>
    <row r="485" spans="1:4" x14ac:dyDescent="0.25">
      <c r="A485">
        <v>37873</v>
      </c>
      <c r="B485" t="s">
        <v>660</v>
      </c>
      <c r="C485" t="s">
        <v>145</v>
      </c>
      <c r="D485" s="155">
        <v>4.4000000000000004</v>
      </c>
    </row>
    <row r="486" spans="1:4" x14ac:dyDescent="0.25">
      <c r="A486">
        <v>34564</v>
      </c>
      <c r="B486" t="s">
        <v>661</v>
      </c>
      <c r="C486" t="s">
        <v>145</v>
      </c>
      <c r="D486" s="155">
        <v>4.6100000000000003</v>
      </c>
    </row>
    <row r="487" spans="1:4" x14ac:dyDescent="0.25">
      <c r="A487">
        <v>34565</v>
      </c>
      <c r="B487" t="s">
        <v>662</v>
      </c>
      <c r="C487" t="s">
        <v>145</v>
      </c>
      <c r="D487" s="155">
        <v>4.87</v>
      </c>
    </row>
    <row r="488" spans="1:4" x14ac:dyDescent="0.25">
      <c r="A488">
        <v>38590</v>
      </c>
      <c r="B488" t="s">
        <v>663</v>
      </c>
      <c r="C488" t="s">
        <v>145</v>
      </c>
      <c r="D488" s="155">
        <v>3.6</v>
      </c>
    </row>
    <row r="489" spans="1:4" x14ac:dyDescent="0.25">
      <c r="A489">
        <v>34566</v>
      </c>
      <c r="B489" t="s">
        <v>664</v>
      </c>
      <c r="C489" t="s">
        <v>145</v>
      </c>
      <c r="D489" s="155">
        <v>3.78</v>
      </c>
    </row>
    <row r="490" spans="1:4" x14ac:dyDescent="0.25">
      <c r="A490">
        <v>34567</v>
      </c>
      <c r="B490" t="s">
        <v>665</v>
      </c>
      <c r="C490" t="s">
        <v>145</v>
      </c>
      <c r="D490" s="155">
        <v>4.01</v>
      </c>
    </row>
    <row r="491" spans="1:4" x14ac:dyDescent="0.25">
      <c r="A491">
        <v>38591</v>
      </c>
      <c r="B491" t="s">
        <v>666</v>
      </c>
      <c r="C491" t="s">
        <v>145</v>
      </c>
      <c r="D491" s="155">
        <v>3.64</v>
      </c>
    </row>
    <row r="492" spans="1:4" x14ac:dyDescent="0.25">
      <c r="A492">
        <v>34568</v>
      </c>
      <c r="B492" t="s">
        <v>667</v>
      </c>
      <c r="C492" t="s">
        <v>145</v>
      </c>
      <c r="D492" s="155">
        <v>4.74</v>
      </c>
    </row>
    <row r="493" spans="1:4" x14ac:dyDescent="0.25">
      <c r="A493">
        <v>34569</v>
      </c>
      <c r="B493" t="s">
        <v>668</v>
      </c>
      <c r="C493" t="s">
        <v>145</v>
      </c>
      <c r="D493" s="155">
        <v>4.87</v>
      </c>
    </row>
    <row r="494" spans="1:4" x14ac:dyDescent="0.25">
      <c r="A494">
        <v>34570</v>
      </c>
      <c r="B494" t="s">
        <v>669</v>
      </c>
      <c r="C494" t="s">
        <v>145</v>
      </c>
      <c r="D494" s="155">
        <v>5.29</v>
      </c>
    </row>
    <row r="495" spans="1:4" x14ac:dyDescent="0.25">
      <c r="A495">
        <v>25070</v>
      </c>
      <c r="B495" t="s">
        <v>670</v>
      </c>
      <c r="C495" t="s">
        <v>145</v>
      </c>
      <c r="D495" s="155">
        <v>3.98</v>
      </c>
    </row>
    <row r="496" spans="1:4" x14ac:dyDescent="0.25">
      <c r="A496">
        <v>34571</v>
      </c>
      <c r="B496" t="s">
        <v>671</v>
      </c>
      <c r="C496" t="s">
        <v>145</v>
      </c>
      <c r="D496" s="155">
        <v>4.0199999999999996</v>
      </c>
    </row>
    <row r="497" spans="1:4" x14ac:dyDescent="0.25">
      <c r="A497">
        <v>34573</v>
      </c>
      <c r="B497" t="s">
        <v>672</v>
      </c>
      <c r="C497" t="s">
        <v>145</v>
      </c>
      <c r="D497" s="155">
        <v>4.2300000000000004</v>
      </c>
    </row>
    <row r="498" spans="1:4" x14ac:dyDescent="0.25">
      <c r="A498">
        <v>37107</v>
      </c>
      <c r="B498" t="s">
        <v>673</v>
      </c>
      <c r="C498" t="s">
        <v>145</v>
      </c>
      <c r="D498" s="155">
        <v>5.58</v>
      </c>
    </row>
    <row r="499" spans="1:4" x14ac:dyDescent="0.25">
      <c r="A499">
        <v>34576</v>
      </c>
      <c r="B499" t="s">
        <v>674</v>
      </c>
      <c r="C499" t="s">
        <v>145</v>
      </c>
      <c r="D499" s="155">
        <v>6.16</v>
      </c>
    </row>
    <row r="500" spans="1:4" x14ac:dyDescent="0.25">
      <c r="A500">
        <v>34577</v>
      </c>
      <c r="B500" t="s">
        <v>675</v>
      </c>
      <c r="C500" t="s">
        <v>145</v>
      </c>
      <c r="D500" s="155">
        <v>6.43</v>
      </c>
    </row>
    <row r="501" spans="1:4" x14ac:dyDescent="0.25">
      <c r="A501">
        <v>34578</v>
      </c>
      <c r="B501" t="s">
        <v>676</v>
      </c>
      <c r="C501" t="s">
        <v>145</v>
      </c>
      <c r="D501" s="155">
        <v>6.97</v>
      </c>
    </row>
    <row r="502" spans="1:4" x14ac:dyDescent="0.25">
      <c r="A502">
        <v>34579</v>
      </c>
      <c r="B502" t="s">
        <v>677</v>
      </c>
      <c r="C502" t="s">
        <v>145</v>
      </c>
      <c r="D502" s="155">
        <v>7.44</v>
      </c>
    </row>
    <row r="503" spans="1:4" x14ac:dyDescent="0.25">
      <c r="A503">
        <v>25067</v>
      </c>
      <c r="B503" t="s">
        <v>678</v>
      </c>
      <c r="C503" t="s">
        <v>145</v>
      </c>
      <c r="D503" s="155">
        <v>4.9800000000000004</v>
      </c>
    </row>
    <row r="504" spans="1:4" x14ac:dyDescent="0.25">
      <c r="A504">
        <v>34580</v>
      </c>
      <c r="B504" t="s">
        <v>679</v>
      </c>
      <c r="C504" t="s">
        <v>145</v>
      </c>
      <c r="D504" s="155">
        <v>5.56</v>
      </c>
    </row>
    <row r="505" spans="1:4" x14ac:dyDescent="0.25">
      <c r="A505">
        <v>25071</v>
      </c>
      <c r="B505" t="s">
        <v>680</v>
      </c>
      <c r="C505" t="s">
        <v>145</v>
      </c>
      <c r="D505" s="155">
        <v>2.77</v>
      </c>
    </row>
    <row r="506" spans="1:4" x14ac:dyDescent="0.25">
      <c r="A506">
        <v>44171</v>
      </c>
      <c r="B506" t="s">
        <v>681</v>
      </c>
      <c r="C506" t="s">
        <v>145</v>
      </c>
      <c r="D506" s="155">
        <v>48.3</v>
      </c>
    </row>
    <row r="507" spans="1:4" x14ac:dyDescent="0.25">
      <c r="A507">
        <v>38395</v>
      </c>
      <c r="B507" t="s">
        <v>682</v>
      </c>
      <c r="C507" t="s">
        <v>145</v>
      </c>
      <c r="D507" s="155">
        <v>8.6300000000000008</v>
      </c>
    </row>
    <row r="508" spans="1:4" x14ac:dyDescent="0.25">
      <c r="A508">
        <v>34583</v>
      </c>
      <c r="B508" t="s">
        <v>683</v>
      </c>
      <c r="C508" t="s">
        <v>152</v>
      </c>
      <c r="D508" s="155">
        <v>59.59</v>
      </c>
    </row>
    <row r="509" spans="1:4" x14ac:dyDescent="0.25">
      <c r="A509">
        <v>34584</v>
      </c>
      <c r="B509" t="s">
        <v>684</v>
      </c>
      <c r="C509" t="s">
        <v>152</v>
      </c>
      <c r="D509" s="155">
        <v>43.7</v>
      </c>
    </row>
    <row r="510" spans="1:4" x14ac:dyDescent="0.25">
      <c r="A510">
        <v>709</v>
      </c>
      <c r="B510" t="s">
        <v>685</v>
      </c>
      <c r="C510" t="s">
        <v>152</v>
      </c>
      <c r="D510" s="155">
        <v>799.14</v>
      </c>
    </row>
    <row r="511" spans="1:4" x14ac:dyDescent="0.25">
      <c r="A511">
        <v>34599</v>
      </c>
      <c r="B511" t="s">
        <v>686</v>
      </c>
      <c r="C511" t="s">
        <v>145</v>
      </c>
      <c r="D511" s="155">
        <v>2.84</v>
      </c>
    </row>
    <row r="512" spans="1:4" x14ac:dyDescent="0.25">
      <c r="A512">
        <v>34592</v>
      </c>
      <c r="B512" t="s">
        <v>687</v>
      </c>
      <c r="C512" t="s">
        <v>145</v>
      </c>
      <c r="D512" s="155">
        <v>3.16</v>
      </c>
    </row>
    <row r="513" spans="1:4" x14ac:dyDescent="0.25">
      <c r="A513">
        <v>37103</v>
      </c>
      <c r="B513" t="s">
        <v>688</v>
      </c>
      <c r="C513" t="s">
        <v>145</v>
      </c>
      <c r="D513" s="155">
        <v>3.62</v>
      </c>
    </row>
    <row r="514" spans="1:4" x14ac:dyDescent="0.25">
      <c r="A514">
        <v>34555</v>
      </c>
      <c r="B514" t="s">
        <v>689</v>
      </c>
      <c r="C514" t="s">
        <v>145</v>
      </c>
      <c r="D514" s="155">
        <v>4.5999999999999996</v>
      </c>
    </row>
    <row r="515" spans="1:4" x14ac:dyDescent="0.25">
      <c r="A515">
        <v>674</v>
      </c>
      <c r="B515" t="s">
        <v>690</v>
      </c>
      <c r="C515" t="s">
        <v>152</v>
      </c>
      <c r="D515" s="155">
        <v>72.81</v>
      </c>
    </row>
    <row r="516" spans="1:4" x14ac:dyDescent="0.25">
      <c r="A516">
        <v>34600</v>
      </c>
      <c r="B516" t="s">
        <v>691</v>
      </c>
      <c r="C516" t="s">
        <v>152</v>
      </c>
      <c r="D516" s="155">
        <v>106.95</v>
      </c>
    </row>
    <row r="517" spans="1:4" x14ac:dyDescent="0.25">
      <c r="A517">
        <v>652</v>
      </c>
      <c r="B517" t="s">
        <v>692</v>
      </c>
      <c r="C517" t="s">
        <v>152</v>
      </c>
      <c r="D517" s="155">
        <v>163.83000000000001</v>
      </c>
    </row>
    <row r="518" spans="1:4" x14ac:dyDescent="0.25">
      <c r="A518">
        <v>651</v>
      </c>
      <c r="B518" t="s">
        <v>693</v>
      </c>
      <c r="C518" t="s">
        <v>145</v>
      </c>
      <c r="D518" s="155">
        <v>3.49</v>
      </c>
    </row>
    <row r="519" spans="1:4" x14ac:dyDescent="0.25">
      <c r="A519">
        <v>654</v>
      </c>
      <c r="B519" t="s">
        <v>694</v>
      </c>
      <c r="C519" t="s">
        <v>145</v>
      </c>
      <c r="D519" s="155">
        <v>4.32</v>
      </c>
    </row>
    <row r="520" spans="1:4" x14ac:dyDescent="0.25">
      <c r="A520">
        <v>650</v>
      </c>
      <c r="B520" t="s">
        <v>695</v>
      </c>
      <c r="C520" t="s">
        <v>145</v>
      </c>
      <c r="D520" s="155">
        <v>2.79</v>
      </c>
    </row>
    <row r="521" spans="1:4" x14ac:dyDescent="0.25">
      <c r="A521">
        <v>718</v>
      </c>
      <c r="B521" t="s">
        <v>696</v>
      </c>
      <c r="C521" t="s">
        <v>145</v>
      </c>
      <c r="D521" s="155">
        <v>23.22</v>
      </c>
    </row>
    <row r="522" spans="1:4" x14ac:dyDescent="0.25">
      <c r="A522">
        <v>11981</v>
      </c>
      <c r="B522" t="s">
        <v>697</v>
      </c>
      <c r="C522" t="s">
        <v>145</v>
      </c>
      <c r="D522" s="155">
        <v>22.56</v>
      </c>
    </row>
    <row r="523" spans="1:4" x14ac:dyDescent="0.25">
      <c r="A523">
        <v>34586</v>
      </c>
      <c r="B523" t="s">
        <v>698</v>
      </c>
      <c r="C523" t="s">
        <v>145</v>
      </c>
      <c r="D523" s="155">
        <v>1.48</v>
      </c>
    </row>
    <row r="524" spans="1:4" x14ac:dyDescent="0.25">
      <c r="A524">
        <v>38603</v>
      </c>
      <c r="B524" t="s">
        <v>699</v>
      </c>
      <c r="C524" t="s">
        <v>145</v>
      </c>
      <c r="D524" s="155">
        <v>1.8</v>
      </c>
    </row>
    <row r="525" spans="1:4" x14ac:dyDescent="0.25">
      <c r="A525">
        <v>34588</v>
      </c>
      <c r="B525" t="s">
        <v>700</v>
      </c>
      <c r="C525" t="s">
        <v>145</v>
      </c>
      <c r="D525" s="155">
        <v>1.94</v>
      </c>
    </row>
    <row r="526" spans="1:4" x14ac:dyDescent="0.25">
      <c r="A526">
        <v>34590</v>
      </c>
      <c r="B526" t="s">
        <v>701</v>
      </c>
      <c r="C526" t="s">
        <v>145</v>
      </c>
      <c r="D526" s="155">
        <v>1.77</v>
      </c>
    </row>
    <row r="527" spans="1:4" x14ac:dyDescent="0.25">
      <c r="A527">
        <v>34591</v>
      </c>
      <c r="B527" t="s">
        <v>702</v>
      </c>
      <c r="C527" t="s">
        <v>145</v>
      </c>
      <c r="D527" s="155">
        <v>2.4</v>
      </c>
    </row>
    <row r="528" spans="1:4" x14ac:dyDescent="0.25">
      <c r="A528">
        <v>40517</v>
      </c>
      <c r="B528" t="s">
        <v>703</v>
      </c>
      <c r="C528" t="s">
        <v>152</v>
      </c>
      <c r="D528" s="155">
        <v>57.74</v>
      </c>
    </row>
    <row r="529" spans="1:4" x14ac:dyDescent="0.25">
      <c r="A529">
        <v>40515</v>
      </c>
      <c r="B529" t="s">
        <v>704</v>
      </c>
      <c r="C529" t="s">
        <v>152</v>
      </c>
      <c r="D529" s="155">
        <v>129.91999999999999</v>
      </c>
    </row>
    <row r="530" spans="1:4" x14ac:dyDescent="0.25">
      <c r="A530">
        <v>40529</v>
      </c>
      <c r="B530" t="s">
        <v>705</v>
      </c>
      <c r="C530" t="s">
        <v>152</v>
      </c>
      <c r="D530" s="155">
        <v>83</v>
      </c>
    </row>
    <row r="531" spans="1:4" x14ac:dyDescent="0.25">
      <c r="A531">
        <v>36170</v>
      </c>
      <c r="B531" t="s">
        <v>706</v>
      </c>
      <c r="C531" t="s">
        <v>152</v>
      </c>
      <c r="D531" s="155">
        <v>68.87</v>
      </c>
    </row>
    <row r="532" spans="1:4" x14ac:dyDescent="0.25">
      <c r="A532">
        <v>40524</v>
      </c>
      <c r="B532" t="s">
        <v>707</v>
      </c>
      <c r="C532" t="s">
        <v>152</v>
      </c>
      <c r="D532" s="155">
        <v>81.2</v>
      </c>
    </row>
    <row r="533" spans="1:4" x14ac:dyDescent="0.25">
      <c r="A533">
        <v>36156</v>
      </c>
      <c r="B533" t="s">
        <v>708</v>
      </c>
      <c r="C533" t="s">
        <v>152</v>
      </c>
      <c r="D533" s="155">
        <v>63.15</v>
      </c>
    </row>
    <row r="534" spans="1:4" x14ac:dyDescent="0.25">
      <c r="A534">
        <v>36155</v>
      </c>
      <c r="B534" t="s">
        <v>709</v>
      </c>
      <c r="C534" t="s">
        <v>152</v>
      </c>
      <c r="D534" s="155">
        <v>54.52</v>
      </c>
    </row>
    <row r="535" spans="1:4" x14ac:dyDescent="0.25">
      <c r="A535">
        <v>36154</v>
      </c>
      <c r="B535" t="s">
        <v>710</v>
      </c>
      <c r="C535" t="s">
        <v>152</v>
      </c>
      <c r="D535" s="155">
        <v>75.790000000000006</v>
      </c>
    </row>
    <row r="536" spans="1:4" x14ac:dyDescent="0.25">
      <c r="A536">
        <v>695</v>
      </c>
      <c r="B536" t="s">
        <v>711</v>
      </c>
      <c r="C536" t="s">
        <v>152</v>
      </c>
      <c r="D536" s="155">
        <v>55.66</v>
      </c>
    </row>
    <row r="537" spans="1:4" x14ac:dyDescent="0.25">
      <c r="A537">
        <v>679</v>
      </c>
      <c r="B537" t="s">
        <v>712</v>
      </c>
      <c r="C537" t="s">
        <v>152</v>
      </c>
      <c r="D537" s="155">
        <v>83</v>
      </c>
    </row>
    <row r="538" spans="1:4" x14ac:dyDescent="0.25">
      <c r="A538">
        <v>711</v>
      </c>
      <c r="B538" t="s">
        <v>713</v>
      </c>
      <c r="C538" t="s">
        <v>152</v>
      </c>
      <c r="D538" s="155">
        <v>54.91</v>
      </c>
    </row>
    <row r="539" spans="1:4" x14ac:dyDescent="0.25">
      <c r="A539">
        <v>712</v>
      </c>
      <c r="B539" t="s">
        <v>714</v>
      </c>
      <c r="C539" t="s">
        <v>152</v>
      </c>
      <c r="D539" s="155">
        <v>69.16</v>
      </c>
    </row>
    <row r="540" spans="1:4" x14ac:dyDescent="0.25">
      <c r="A540">
        <v>12614</v>
      </c>
      <c r="B540" t="s">
        <v>715</v>
      </c>
      <c r="C540" t="s">
        <v>145</v>
      </c>
      <c r="D540" s="155">
        <v>83.6</v>
      </c>
    </row>
    <row r="541" spans="1:4" x14ac:dyDescent="0.25">
      <c r="A541">
        <v>6140</v>
      </c>
      <c r="B541" t="s">
        <v>716</v>
      </c>
      <c r="C541" t="s">
        <v>145</v>
      </c>
      <c r="D541" s="155">
        <v>4.34</v>
      </c>
    </row>
    <row r="542" spans="1:4" x14ac:dyDescent="0.25">
      <c r="A542">
        <v>38399</v>
      </c>
      <c r="B542" t="s">
        <v>717</v>
      </c>
      <c r="C542" t="s">
        <v>145</v>
      </c>
      <c r="D542" s="155">
        <v>298.38</v>
      </c>
    </row>
    <row r="543" spans="1:4" x14ac:dyDescent="0.25">
      <c r="A543">
        <v>735</v>
      </c>
      <c r="B543" t="s">
        <v>718</v>
      </c>
      <c r="C543" t="s">
        <v>145</v>
      </c>
      <c r="D543" s="168">
        <v>2467.58</v>
      </c>
    </row>
    <row r="544" spans="1:4" x14ac:dyDescent="0.25">
      <c r="A544">
        <v>736</v>
      </c>
      <c r="B544" t="s">
        <v>719</v>
      </c>
      <c r="C544" t="s">
        <v>145</v>
      </c>
      <c r="D544" s="168">
        <v>2074.79</v>
      </c>
    </row>
    <row r="545" spans="1:4" x14ac:dyDescent="0.25">
      <c r="A545">
        <v>729</v>
      </c>
      <c r="B545" t="s">
        <v>720</v>
      </c>
      <c r="C545" t="s">
        <v>145</v>
      </c>
      <c r="D545" s="155">
        <v>845.5</v>
      </c>
    </row>
    <row r="546" spans="1:4" x14ac:dyDescent="0.25">
      <c r="A546">
        <v>39925</v>
      </c>
      <c r="B546" t="s">
        <v>721</v>
      </c>
      <c r="C546" t="s">
        <v>145</v>
      </c>
      <c r="D546" s="168">
        <v>12217.4</v>
      </c>
    </row>
    <row r="547" spans="1:4" x14ac:dyDescent="0.25">
      <c r="A547">
        <v>731</v>
      </c>
      <c r="B547" t="s">
        <v>722</v>
      </c>
      <c r="C547" t="s">
        <v>145</v>
      </c>
      <c r="D547" s="155">
        <v>822.88</v>
      </c>
    </row>
    <row r="548" spans="1:4" x14ac:dyDescent="0.25">
      <c r="A548">
        <v>10575</v>
      </c>
      <c r="B548" t="s">
        <v>723</v>
      </c>
      <c r="C548" t="s">
        <v>145</v>
      </c>
      <c r="D548" s="168">
        <v>1284.1600000000001</v>
      </c>
    </row>
    <row r="549" spans="1:4" x14ac:dyDescent="0.25">
      <c r="A549">
        <v>733</v>
      </c>
      <c r="B549" t="s">
        <v>724</v>
      </c>
      <c r="C549" t="s">
        <v>145</v>
      </c>
      <c r="D549" s="168">
        <v>1406</v>
      </c>
    </row>
    <row r="550" spans="1:4" x14ac:dyDescent="0.25">
      <c r="A550">
        <v>732</v>
      </c>
      <c r="B550" t="s">
        <v>725</v>
      </c>
      <c r="C550" t="s">
        <v>145</v>
      </c>
      <c r="D550" s="168">
        <v>1387.1</v>
      </c>
    </row>
    <row r="551" spans="1:4" x14ac:dyDescent="0.25">
      <c r="A551">
        <v>737</v>
      </c>
      <c r="B551" t="s">
        <v>726</v>
      </c>
      <c r="C551" t="s">
        <v>145</v>
      </c>
      <c r="D551" s="168">
        <v>7778.46</v>
      </c>
    </row>
    <row r="552" spans="1:4" x14ac:dyDescent="0.25">
      <c r="A552">
        <v>738</v>
      </c>
      <c r="B552" t="s">
        <v>727</v>
      </c>
      <c r="C552" t="s">
        <v>145</v>
      </c>
      <c r="D552" s="168">
        <v>3606.82</v>
      </c>
    </row>
    <row r="553" spans="1:4" x14ac:dyDescent="0.25">
      <c r="A553">
        <v>740</v>
      </c>
      <c r="B553" t="s">
        <v>728</v>
      </c>
      <c r="C553" t="s">
        <v>145</v>
      </c>
      <c r="D553" s="168">
        <v>7317.48</v>
      </c>
    </row>
    <row r="554" spans="1:4" x14ac:dyDescent="0.25">
      <c r="A554">
        <v>734</v>
      </c>
      <c r="B554" t="s">
        <v>729</v>
      </c>
      <c r="C554" t="s">
        <v>145</v>
      </c>
      <c r="D554" s="168">
        <v>1486.97</v>
      </c>
    </row>
    <row r="555" spans="1:4" x14ac:dyDescent="0.25">
      <c r="A555">
        <v>39008</v>
      </c>
      <c r="B555" t="s">
        <v>730</v>
      </c>
      <c r="C555" t="s">
        <v>145</v>
      </c>
      <c r="D555" s="168">
        <v>58757.27</v>
      </c>
    </row>
    <row r="556" spans="1:4" x14ac:dyDescent="0.25">
      <c r="A556">
        <v>39009</v>
      </c>
      <c r="B556" t="s">
        <v>731</v>
      </c>
      <c r="C556" t="s">
        <v>145</v>
      </c>
      <c r="D556" s="168">
        <v>62951.13</v>
      </c>
    </row>
    <row r="557" spans="1:4" x14ac:dyDescent="0.25">
      <c r="A557">
        <v>10587</v>
      </c>
      <c r="B557" t="s">
        <v>732</v>
      </c>
      <c r="C557" t="s">
        <v>145</v>
      </c>
      <c r="D557" s="168">
        <v>3216.68</v>
      </c>
    </row>
    <row r="558" spans="1:4" x14ac:dyDescent="0.25">
      <c r="A558">
        <v>759</v>
      </c>
      <c r="B558" t="s">
        <v>733</v>
      </c>
      <c r="C558" t="s">
        <v>145</v>
      </c>
      <c r="D558" s="168">
        <v>4624.95</v>
      </c>
    </row>
    <row r="559" spans="1:4" x14ac:dyDescent="0.25">
      <c r="A559">
        <v>761</v>
      </c>
      <c r="B559" t="s">
        <v>734</v>
      </c>
      <c r="C559" t="s">
        <v>145</v>
      </c>
      <c r="D559" s="168">
        <v>7839.68</v>
      </c>
    </row>
    <row r="560" spans="1:4" x14ac:dyDescent="0.25">
      <c r="A560">
        <v>750</v>
      </c>
      <c r="B560" t="s">
        <v>735</v>
      </c>
      <c r="C560" t="s">
        <v>145</v>
      </c>
      <c r="D560" s="168">
        <v>7443.15</v>
      </c>
    </row>
    <row r="561" spans="1:4" x14ac:dyDescent="0.25">
      <c r="A561">
        <v>755</v>
      </c>
      <c r="B561" t="s">
        <v>736</v>
      </c>
      <c r="C561" t="s">
        <v>145</v>
      </c>
      <c r="D561" s="168">
        <v>30543.09</v>
      </c>
    </row>
    <row r="562" spans="1:4" x14ac:dyDescent="0.25">
      <c r="A562">
        <v>749</v>
      </c>
      <c r="B562" t="s">
        <v>737</v>
      </c>
      <c r="C562" t="s">
        <v>145</v>
      </c>
      <c r="D562" s="168">
        <v>11233.18</v>
      </c>
    </row>
    <row r="563" spans="1:4" x14ac:dyDescent="0.25">
      <c r="A563">
        <v>756</v>
      </c>
      <c r="B563" t="s">
        <v>738</v>
      </c>
      <c r="C563" t="s">
        <v>145</v>
      </c>
      <c r="D563" s="168">
        <v>33311.33</v>
      </c>
    </row>
    <row r="564" spans="1:4" x14ac:dyDescent="0.25">
      <c r="A564">
        <v>757</v>
      </c>
      <c r="B564" t="s">
        <v>739</v>
      </c>
      <c r="C564" t="s">
        <v>145</v>
      </c>
      <c r="D564" s="168">
        <v>15125.47</v>
      </c>
    </row>
    <row r="565" spans="1:4" x14ac:dyDescent="0.25">
      <c r="A565">
        <v>10588</v>
      </c>
      <c r="B565" t="s">
        <v>740</v>
      </c>
      <c r="C565" t="s">
        <v>145</v>
      </c>
      <c r="D565" s="168">
        <v>3339.32</v>
      </c>
    </row>
    <row r="566" spans="1:4" x14ac:dyDescent="0.25">
      <c r="A566">
        <v>10592</v>
      </c>
      <c r="B566" t="s">
        <v>741</v>
      </c>
      <c r="C566" t="s">
        <v>145</v>
      </c>
      <c r="D566" s="168">
        <v>4033.46</v>
      </c>
    </row>
    <row r="567" spans="1:4" x14ac:dyDescent="0.25">
      <c r="A567">
        <v>10589</v>
      </c>
      <c r="B567" t="s">
        <v>742</v>
      </c>
      <c r="C567" t="s">
        <v>145</v>
      </c>
      <c r="D567" s="168">
        <v>5418.7</v>
      </c>
    </row>
    <row r="568" spans="1:4" x14ac:dyDescent="0.25">
      <c r="A568">
        <v>760</v>
      </c>
      <c r="B568" t="s">
        <v>743</v>
      </c>
      <c r="C568" t="s">
        <v>145</v>
      </c>
      <c r="D568" s="168">
        <v>30250.95</v>
      </c>
    </row>
    <row r="569" spans="1:4" x14ac:dyDescent="0.25">
      <c r="A569">
        <v>751</v>
      </c>
      <c r="B569" t="s">
        <v>744</v>
      </c>
      <c r="C569" t="s">
        <v>145</v>
      </c>
      <c r="D569" s="168">
        <v>4764.5200000000004</v>
      </c>
    </row>
    <row r="570" spans="1:4" x14ac:dyDescent="0.25">
      <c r="A570">
        <v>754</v>
      </c>
      <c r="B570" t="s">
        <v>745</v>
      </c>
      <c r="C570" t="s">
        <v>145</v>
      </c>
      <c r="D570" s="168">
        <v>7562.73</v>
      </c>
    </row>
    <row r="571" spans="1:4" x14ac:dyDescent="0.25">
      <c r="A571">
        <v>44489</v>
      </c>
      <c r="B571" t="s">
        <v>746</v>
      </c>
      <c r="C571" t="s">
        <v>145</v>
      </c>
      <c r="D571" s="168">
        <v>210190.92</v>
      </c>
    </row>
    <row r="572" spans="1:4" x14ac:dyDescent="0.25">
      <c r="A572">
        <v>39917</v>
      </c>
      <c r="B572" t="s">
        <v>747</v>
      </c>
      <c r="C572" t="s">
        <v>145</v>
      </c>
      <c r="D572" s="168">
        <v>90255.41</v>
      </c>
    </row>
    <row r="573" spans="1:4" x14ac:dyDescent="0.25">
      <c r="A573">
        <v>38167</v>
      </c>
      <c r="B573" t="s">
        <v>748</v>
      </c>
      <c r="C573" t="s">
        <v>153</v>
      </c>
      <c r="D573" s="155">
        <v>26.54</v>
      </c>
    </row>
    <row r="574" spans="1:4" x14ac:dyDescent="0.25">
      <c r="A574">
        <v>36145</v>
      </c>
      <c r="B574" t="s">
        <v>749</v>
      </c>
      <c r="C574" t="s">
        <v>153</v>
      </c>
      <c r="D574" s="155">
        <v>42.91</v>
      </c>
    </row>
    <row r="575" spans="1:4" x14ac:dyDescent="0.25">
      <c r="A575">
        <v>12893</v>
      </c>
      <c r="B575" t="s">
        <v>750</v>
      </c>
      <c r="C575" t="s">
        <v>153</v>
      </c>
      <c r="D575" s="155">
        <v>71.52</v>
      </c>
    </row>
    <row r="576" spans="1:4" x14ac:dyDescent="0.25">
      <c r="A576">
        <v>11685</v>
      </c>
      <c r="B576" t="s">
        <v>751</v>
      </c>
      <c r="C576" t="s">
        <v>145</v>
      </c>
      <c r="D576" s="155">
        <v>28.55</v>
      </c>
    </row>
    <row r="577" spans="1:4" x14ac:dyDescent="0.25">
      <c r="A577">
        <v>11680</v>
      </c>
      <c r="B577" t="s">
        <v>752</v>
      </c>
      <c r="C577" t="s">
        <v>145</v>
      </c>
      <c r="D577" s="155">
        <v>19.170000000000002</v>
      </c>
    </row>
    <row r="578" spans="1:4" x14ac:dyDescent="0.25">
      <c r="A578">
        <v>11679</v>
      </c>
      <c r="B578" t="s">
        <v>753</v>
      </c>
      <c r="C578" t="s">
        <v>145</v>
      </c>
      <c r="D578" s="155">
        <v>25.99</v>
      </c>
    </row>
    <row r="579" spans="1:4" x14ac:dyDescent="0.25">
      <c r="A579">
        <v>2512</v>
      </c>
      <c r="B579" t="s">
        <v>754</v>
      </c>
      <c r="C579" t="s">
        <v>145</v>
      </c>
      <c r="D579" s="155">
        <v>39.11</v>
      </c>
    </row>
    <row r="580" spans="1:4" x14ac:dyDescent="0.25">
      <c r="A580">
        <v>4374</v>
      </c>
      <c r="B580" t="s">
        <v>755</v>
      </c>
      <c r="C580" t="s">
        <v>145</v>
      </c>
      <c r="D580" s="155">
        <v>0.37</v>
      </c>
    </row>
    <row r="581" spans="1:4" x14ac:dyDescent="0.25">
      <c r="A581">
        <v>7568</v>
      </c>
      <c r="B581" t="s">
        <v>756</v>
      </c>
      <c r="C581" t="s">
        <v>145</v>
      </c>
      <c r="D581" s="155">
        <v>0.61</v>
      </c>
    </row>
    <row r="582" spans="1:4" x14ac:dyDescent="0.25">
      <c r="A582">
        <v>7584</v>
      </c>
      <c r="B582" t="s">
        <v>757</v>
      </c>
      <c r="C582" t="s">
        <v>145</v>
      </c>
      <c r="D582" s="155">
        <v>0.93</v>
      </c>
    </row>
    <row r="583" spans="1:4" x14ac:dyDescent="0.25">
      <c r="A583">
        <v>11945</v>
      </c>
      <c r="B583" t="s">
        <v>758</v>
      </c>
      <c r="C583" t="s">
        <v>145</v>
      </c>
      <c r="D583" s="155">
        <v>0.06</v>
      </c>
    </row>
    <row r="584" spans="1:4" x14ac:dyDescent="0.25">
      <c r="A584">
        <v>11946</v>
      </c>
      <c r="B584" t="s">
        <v>759</v>
      </c>
      <c r="C584" t="s">
        <v>145</v>
      </c>
      <c r="D584" s="155">
        <v>0.06</v>
      </c>
    </row>
    <row r="585" spans="1:4" x14ac:dyDescent="0.25">
      <c r="A585">
        <v>4375</v>
      </c>
      <c r="B585" t="s">
        <v>760</v>
      </c>
      <c r="C585" t="s">
        <v>145</v>
      </c>
      <c r="D585" s="155">
        <v>0.1</v>
      </c>
    </row>
    <row r="586" spans="1:4" x14ac:dyDescent="0.25">
      <c r="A586">
        <v>11950</v>
      </c>
      <c r="B586" t="s">
        <v>761</v>
      </c>
      <c r="C586" t="s">
        <v>145</v>
      </c>
      <c r="D586" s="155">
        <v>0.2</v>
      </c>
    </row>
    <row r="587" spans="1:4" x14ac:dyDescent="0.25">
      <c r="A587">
        <v>4376</v>
      </c>
      <c r="B587" t="s">
        <v>762</v>
      </c>
      <c r="C587" t="s">
        <v>145</v>
      </c>
      <c r="D587" s="155">
        <v>0.19</v>
      </c>
    </row>
    <row r="588" spans="1:4" x14ac:dyDescent="0.25">
      <c r="A588">
        <v>7583</v>
      </c>
      <c r="B588" t="s">
        <v>763</v>
      </c>
      <c r="C588" t="s">
        <v>145</v>
      </c>
      <c r="D588" s="155">
        <v>0.41</v>
      </c>
    </row>
    <row r="589" spans="1:4" x14ac:dyDescent="0.25">
      <c r="A589">
        <v>4350</v>
      </c>
      <c r="B589" t="s">
        <v>764</v>
      </c>
      <c r="C589" t="s">
        <v>145</v>
      </c>
      <c r="D589" s="155">
        <v>0.68</v>
      </c>
    </row>
    <row r="590" spans="1:4" x14ac:dyDescent="0.25">
      <c r="A590">
        <v>44400</v>
      </c>
      <c r="B590" t="s">
        <v>765</v>
      </c>
      <c r="C590" t="s">
        <v>145</v>
      </c>
      <c r="D590" s="155">
        <v>33.81</v>
      </c>
    </row>
    <row r="591" spans="1:4" x14ac:dyDescent="0.25">
      <c r="A591">
        <v>39886</v>
      </c>
      <c r="B591" t="s">
        <v>766</v>
      </c>
      <c r="C591" t="s">
        <v>145</v>
      </c>
      <c r="D591" s="155">
        <v>5.71</v>
      </c>
    </row>
    <row r="592" spans="1:4" x14ac:dyDescent="0.25">
      <c r="A592">
        <v>39887</v>
      </c>
      <c r="B592" t="s">
        <v>767</v>
      </c>
      <c r="C592" t="s">
        <v>145</v>
      </c>
      <c r="D592" s="155">
        <v>8.57</v>
      </c>
    </row>
    <row r="593" spans="1:4" x14ac:dyDescent="0.25">
      <c r="A593">
        <v>39888</v>
      </c>
      <c r="B593" t="s">
        <v>768</v>
      </c>
      <c r="C593" t="s">
        <v>145</v>
      </c>
      <c r="D593" s="155">
        <v>19.600000000000001</v>
      </c>
    </row>
    <row r="594" spans="1:4" x14ac:dyDescent="0.25">
      <c r="A594">
        <v>39890</v>
      </c>
      <c r="B594" t="s">
        <v>769</v>
      </c>
      <c r="C594" t="s">
        <v>145</v>
      </c>
      <c r="D594" s="155">
        <v>33.46</v>
      </c>
    </row>
    <row r="595" spans="1:4" x14ac:dyDescent="0.25">
      <c r="A595">
        <v>39891</v>
      </c>
      <c r="B595" t="s">
        <v>770</v>
      </c>
      <c r="C595" t="s">
        <v>145</v>
      </c>
      <c r="D595" s="155">
        <v>47.18</v>
      </c>
    </row>
    <row r="596" spans="1:4" x14ac:dyDescent="0.25">
      <c r="A596">
        <v>39892</v>
      </c>
      <c r="B596" t="s">
        <v>771</v>
      </c>
      <c r="C596" t="s">
        <v>145</v>
      </c>
      <c r="D596" s="155">
        <v>147.07</v>
      </c>
    </row>
    <row r="597" spans="1:4" x14ac:dyDescent="0.25">
      <c r="A597">
        <v>790</v>
      </c>
      <c r="B597" t="s">
        <v>772</v>
      </c>
      <c r="C597" t="s">
        <v>145</v>
      </c>
      <c r="D597" s="155">
        <v>21.7</v>
      </c>
    </row>
    <row r="598" spans="1:4" x14ac:dyDescent="0.25">
      <c r="A598">
        <v>766</v>
      </c>
      <c r="B598" t="s">
        <v>773</v>
      </c>
      <c r="C598" t="s">
        <v>145</v>
      </c>
      <c r="D598" s="155">
        <v>21.7</v>
      </c>
    </row>
    <row r="599" spans="1:4" x14ac:dyDescent="0.25">
      <c r="A599">
        <v>791</v>
      </c>
      <c r="B599" t="s">
        <v>774</v>
      </c>
      <c r="C599" t="s">
        <v>145</v>
      </c>
      <c r="D599" s="155">
        <v>21.7</v>
      </c>
    </row>
    <row r="600" spans="1:4" x14ac:dyDescent="0.25">
      <c r="A600">
        <v>767</v>
      </c>
      <c r="B600" t="s">
        <v>775</v>
      </c>
      <c r="C600" t="s">
        <v>145</v>
      </c>
      <c r="D600" s="155">
        <v>21.7</v>
      </c>
    </row>
    <row r="601" spans="1:4" x14ac:dyDescent="0.25">
      <c r="A601">
        <v>768</v>
      </c>
      <c r="B601" t="s">
        <v>776</v>
      </c>
      <c r="C601" t="s">
        <v>145</v>
      </c>
      <c r="D601" s="155">
        <v>17.04</v>
      </c>
    </row>
    <row r="602" spans="1:4" x14ac:dyDescent="0.25">
      <c r="A602">
        <v>789</v>
      </c>
      <c r="B602" t="s">
        <v>777</v>
      </c>
      <c r="C602" t="s">
        <v>145</v>
      </c>
      <c r="D602" s="155">
        <v>16.68</v>
      </c>
    </row>
    <row r="603" spans="1:4" x14ac:dyDescent="0.25">
      <c r="A603">
        <v>769</v>
      </c>
      <c r="B603" t="s">
        <v>778</v>
      </c>
      <c r="C603" t="s">
        <v>145</v>
      </c>
      <c r="D603" s="155">
        <v>17.04</v>
      </c>
    </row>
    <row r="604" spans="1:4" x14ac:dyDescent="0.25">
      <c r="A604">
        <v>770</v>
      </c>
      <c r="B604" t="s">
        <v>779</v>
      </c>
      <c r="C604" t="s">
        <v>145</v>
      </c>
      <c r="D604" s="155">
        <v>6.01</v>
      </c>
    </row>
    <row r="605" spans="1:4" x14ac:dyDescent="0.25">
      <c r="A605">
        <v>12394</v>
      </c>
      <c r="B605" t="s">
        <v>780</v>
      </c>
      <c r="C605" t="s">
        <v>145</v>
      </c>
      <c r="D605" s="155">
        <v>6.01</v>
      </c>
    </row>
    <row r="606" spans="1:4" x14ac:dyDescent="0.25">
      <c r="A606">
        <v>764</v>
      </c>
      <c r="B606" t="s">
        <v>781</v>
      </c>
      <c r="C606" t="s">
        <v>145</v>
      </c>
      <c r="D606" s="155">
        <v>10.49</v>
      </c>
    </row>
    <row r="607" spans="1:4" x14ac:dyDescent="0.25">
      <c r="A607">
        <v>765</v>
      </c>
      <c r="B607" t="s">
        <v>782</v>
      </c>
      <c r="C607" t="s">
        <v>145</v>
      </c>
      <c r="D607" s="155">
        <v>10.49</v>
      </c>
    </row>
    <row r="608" spans="1:4" x14ac:dyDescent="0.25">
      <c r="A608">
        <v>787</v>
      </c>
      <c r="B608" t="s">
        <v>783</v>
      </c>
      <c r="C608" t="s">
        <v>145</v>
      </c>
      <c r="D608" s="155">
        <v>46.86</v>
      </c>
    </row>
    <row r="609" spans="1:4" x14ac:dyDescent="0.25">
      <c r="A609">
        <v>774</v>
      </c>
      <c r="B609" t="s">
        <v>784</v>
      </c>
      <c r="C609" t="s">
        <v>145</v>
      </c>
      <c r="D609" s="155">
        <v>46.86</v>
      </c>
    </row>
    <row r="610" spans="1:4" x14ac:dyDescent="0.25">
      <c r="A610">
        <v>773</v>
      </c>
      <c r="B610" t="s">
        <v>785</v>
      </c>
      <c r="C610" t="s">
        <v>145</v>
      </c>
      <c r="D610" s="155">
        <v>46.86</v>
      </c>
    </row>
    <row r="611" spans="1:4" x14ac:dyDescent="0.25">
      <c r="A611">
        <v>775</v>
      </c>
      <c r="B611" t="s">
        <v>786</v>
      </c>
      <c r="C611" t="s">
        <v>145</v>
      </c>
      <c r="D611" s="155">
        <v>46.86</v>
      </c>
    </row>
    <row r="612" spans="1:4" x14ac:dyDescent="0.25">
      <c r="A612">
        <v>788</v>
      </c>
      <c r="B612" t="s">
        <v>787</v>
      </c>
      <c r="C612" t="s">
        <v>145</v>
      </c>
      <c r="D612" s="155">
        <v>29.12</v>
      </c>
    </row>
    <row r="613" spans="1:4" x14ac:dyDescent="0.25">
      <c r="A613">
        <v>772</v>
      </c>
      <c r="B613" t="s">
        <v>788</v>
      </c>
      <c r="C613" t="s">
        <v>145</v>
      </c>
      <c r="D613" s="155">
        <v>29.12</v>
      </c>
    </row>
    <row r="614" spans="1:4" x14ac:dyDescent="0.25">
      <c r="A614">
        <v>771</v>
      </c>
      <c r="B614" t="s">
        <v>789</v>
      </c>
      <c r="C614" t="s">
        <v>145</v>
      </c>
      <c r="D614" s="155">
        <v>29.12</v>
      </c>
    </row>
    <row r="615" spans="1:4" x14ac:dyDescent="0.25">
      <c r="A615">
        <v>779</v>
      </c>
      <c r="B615" t="s">
        <v>790</v>
      </c>
      <c r="C615" t="s">
        <v>145</v>
      </c>
      <c r="D615" s="155">
        <v>7.24</v>
      </c>
    </row>
    <row r="616" spans="1:4" x14ac:dyDescent="0.25">
      <c r="A616">
        <v>776</v>
      </c>
      <c r="B616" t="s">
        <v>791</v>
      </c>
      <c r="C616" t="s">
        <v>145</v>
      </c>
      <c r="D616" s="155">
        <v>69.08</v>
      </c>
    </row>
    <row r="617" spans="1:4" x14ac:dyDescent="0.25">
      <c r="A617">
        <v>777</v>
      </c>
      <c r="B617" t="s">
        <v>792</v>
      </c>
      <c r="C617" t="s">
        <v>145</v>
      </c>
      <c r="D617" s="155">
        <v>67.150000000000006</v>
      </c>
    </row>
    <row r="618" spans="1:4" x14ac:dyDescent="0.25">
      <c r="A618">
        <v>780</v>
      </c>
      <c r="B618" t="s">
        <v>793</v>
      </c>
      <c r="C618" t="s">
        <v>145</v>
      </c>
      <c r="D618" s="155">
        <v>67.489999999999995</v>
      </c>
    </row>
    <row r="619" spans="1:4" x14ac:dyDescent="0.25">
      <c r="A619">
        <v>778</v>
      </c>
      <c r="B619" t="s">
        <v>794</v>
      </c>
      <c r="C619" t="s">
        <v>145</v>
      </c>
      <c r="D619" s="155">
        <v>69.08</v>
      </c>
    </row>
    <row r="620" spans="1:4" x14ac:dyDescent="0.25">
      <c r="A620">
        <v>781</v>
      </c>
      <c r="B620" t="s">
        <v>795</v>
      </c>
      <c r="C620" t="s">
        <v>145</v>
      </c>
      <c r="D620" s="155">
        <v>127.63</v>
      </c>
    </row>
    <row r="621" spans="1:4" x14ac:dyDescent="0.25">
      <c r="A621">
        <v>786</v>
      </c>
      <c r="B621" t="s">
        <v>796</v>
      </c>
      <c r="C621" t="s">
        <v>145</v>
      </c>
      <c r="D621" s="155">
        <v>127.63</v>
      </c>
    </row>
    <row r="622" spans="1:4" x14ac:dyDescent="0.25">
      <c r="A622">
        <v>782</v>
      </c>
      <c r="B622" t="s">
        <v>797</v>
      </c>
      <c r="C622" t="s">
        <v>145</v>
      </c>
      <c r="D622" s="155">
        <v>127.63</v>
      </c>
    </row>
    <row r="623" spans="1:4" x14ac:dyDescent="0.25">
      <c r="A623">
        <v>783</v>
      </c>
      <c r="B623" t="s">
        <v>798</v>
      </c>
      <c r="C623" t="s">
        <v>145</v>
      </c>
      <c r="D623" s="155">
        <v>349.3</v>
      </c>
    </row>
    <row r="624" spans="1:4" x14ac:dyDescent="0.25">
      <c r="A624">
        <v>785</v>
      </c>
      <c r="B624" t="s">
        <v>799</v>
      </c>
      <c r="C624" t="s">
        <v>145</v>
      </c>
      <c r="D624" s="155">
        <v>369.07</v>
      </c>
    </row>
    <row r="625" spans="1:4" x14ac:dyDescent="0.25">
      <c r="A625">
        <v>784</v>
      </c>
      <c r="B625" t="s">
        <v>800</v>
      </c>
      <c r="C625" t="s">
        <v>145</v>
      </c>
      <c r="D625" s="155">
        <v>395.92</v>
      </c>
    </row>
    <row r="626" spans="1:4" x14ac:dyDescent="0.25">
      <c r="A626">
        <v>828</v>
      </c>
      <c r="B626" t="s">
        <v>801</v>
      </c>
      <c r="C626" t="s">
        <v>145</v>
      </c>
      <c r="D626" s="155">
        <v>0.86</v>
      </c>
    </row>
    <row r="627" spans="1:4" x14ac:dyDescent="0.25">
      <c r="A627">
        <v>829</v>
      </c>
      <c r="B627" t="s">
        <v>802</v>
      </c>
      <c r="C627" t="s">
        <v>145</v>
      </c>
      <c r="D627" s="155">
        <v>1.38</v>
      </c>
    </row>
    <row r="628" spans="1:4" x14ac:dyDescent="0.25">
      <c r="A628">
        <v>812</v>
      </c>
      <c r="B628" t="s">
        <v>803</v>
      </c>
      <c r="C628" t="s">
        <v>145</v>
      </c>
      <c r="D628" s="155">
        <v>3.04</v>
      </c>
    </row>
    <row r="629" spans="1:4" x14ac:dyDescent="0.25">
      <c r="A629">
        <v>819</v>
      </c>
      <c r="B629" t="s">
        <v>804</v>
      </c>
      <c r="C629" t="s">
        <v>145</v>
      </c>
      <c r="D629" s="155">
        <v>5.28</v>
      </c>
    </row>
    <row r="630" spans="1:4" x14ac:dyDescent="0.25">
      <c r="A630">
        <v>818</v>
      </c>
      <c r="B630" t="s">
        <v>805</v>
      </c>
      <c r="C630" t="s">
        <v>145</v>
      </c>
      <c r="D630" s="155">
        <v>9.85</v>
      </c>
    </row>
    <row r="631" spans="1:4" x14ac:dyDescent="0.25">
      <c r="A631">
        <v>832</v>
      </c>
      <c r="B631" t="s">
        <v>806</v>
      </c>
      <c r="C631" t="s">
        <v>145</v>
      </c>
      <c r="D631" s="155">
        <v>4.07</v>
      </c>
    </row>
    <row r="632" spans="1:4" x14ac:dyDescent="0.25">
      <c r="A632">
        <v>834</v>
      </c>
      <c r="B632" t="s">
        <v>807</v>
      </c>
      <c r="C632" t="s">
        <v>145</v>
      </c>
      <c r="D632" s="155">
        <v>5.27</v>
      </c>
    </row>
    <row r="633" spans="1:4" x14ac:dyDescent="0.25">
      <c r="A633">
        <v>813</v>
      </c>
      <c r="B633" t="s">
        <v>808</v>
      </c>
      <c r="C633" t="s">
        <v>145</v>
      </c>
      <c r="D633" s="155">
        <v>6.13</v>
      </c>
    </row>
    <row r="634" spans="1:4" x14ac:dyDescent="0.25">
      <c r="A634">
        <v>820</v>
      </c>
      <c r="B634" t="s">
        <v>809</v>
      </c>
      <c r="C634" t="s">
        <v>145</v>
      </c>
      <c r="D634" s="155">
        <v>8.25</v>
      </c>
    </row>
    <row r="635" spans="1:4" x14ac:dyDescent="0.25">
      <c r="A635">
        <v>816</v>
      </c>
      <c r="B635" t="s">
        <v>810</v>
      </c>
      <c r="C635" t="s">
        <v>145</v>
      </c>
      <c r="D635" s="155">
        <v>14.7</v>
      </c>
    </row>
    <row r="636" spans="1:4" x14ac:dyDescent="0.25">
      <c r="A636">
        <v>814</v>
      </c>
      <c r="B636" t="s">
        <v>811</v>
      </c>
      <c r="C636" t="s">
        <v>145</v>
      </c>
      <c r="D636" s="155">
        <v>18.260000000000002</v>
      </c>
    </row>
    <row r="637" spans="1:4" x14ac:dyDescent="0.25">
      <c r="A637">
        <v>822</v>
      </c>
      <c r="B637" t="s">
        <v>812</v>
      </c>
      <c r="C637" t="s">
        <v>145</v>
      </c>
      <c r="D637" s="155">
        <v>23.84</v>
      </c>
    </row>
    <row r="638" spans="1:4" x14ac:dyDescent="0.25">
      <c r="A638">
        <v>821</v>
      </c>
      <c r="B638" t="s">
        <v>813</v>
      </c>
      <c r="C638" t="s">
        <v>145</v>
      </c>
      <c r="D638" s="155">
        <v>27.27</v>
      </c>
    </row>
    <row r="639" spans="1:4" x14ac:dyDescent="0.25">
      <c r="A639">
        <v>20086</v>
      </c>
      <c r="B639" t="s">
        <v>814</v>
      </c>
      <c r="C639" t="s">
        <v>145</v>
      </c>
      <c r="D639" s="155">
        <v>4.78</v>
      </c>
    </row>
    <row r="640" spans="1:4" x14ac:dyDescent="0.25">
      <c r="A640">
        <v>39191</v>
      </c>
      <c r="B640" t="s">
        <v>815</v>
      </c>
      <c r="C640" t="s">
        <v>145</v>
      </c>
      <c r="D640" s="155">
        <v>20.03</v>
      </c>
    </row>
    <row r="641" spans="1:4" x14ac:dyDescent="0.25">
      <c r="A641">
        <v>39190</v>
      </c>
      <c r="B641" t="s">
        <v>816</v>
      </c>
      <c r="C641" t="s">
        <v>145</v>
      </c>
      <c r="D641" s="155">
        <v>20.92</v>
      </c>
    </row>
    <row r="642" spans="1:4" x14ac:dyDescent="0.25">
      <c r="A642">
        <v>39189</v>
      </c>
      <c r="B642" t="s">
        <v>817</v>
      </c>
      <c r="C642" t="s">
        <v>145</v>
      </c>
      <c r="D642" s="155">
        <v>22.14</v>
      </c>
    </row>
    <row r="643" spans="1:4" x14ac:dyDescent="0.25">
      <c r="A643">
        <v>39186</v>
      </c>
      <c r="B643" t="s">
        <v>818</v>
      </c>
      <c r="C643" t="s">
        <v>145</v>
      </c>
      <c r="D643" s="155">
        <v>19.809999999999999</v>
      </c>
    </row>
    <row r="644" spans="1:4" x14ac:dyDescent="0.25">
      <c r="A644">
        <v>39188</v>
      </c>
      <c r="B644" t="s">
        <v>819</v>
      </c>
      <c r="C644" t="s">
        <v>145</v>
      </c>
      <c r="D644" s="155">
        <v>16.3</v>
      </c>
    </row>
    <row r="645" spans="1:4" x14ac:dyDescent="0.25">
      <c r="A645">
        <v>39187</v>
      </c>
      <c r="B645" t="s">
        <v>820</v>
      </c>
      <c r="C645" t="s">
        <v>145</v>
      </c>
      <c r="D645" s="155">
        <v>17.09</v>
      </c>
    </row>
    <row r="646" spans="1:4" x14ac:dyDescent="0.25">
      <c r="A646">
        <v>39184</v>
      </c>
      <c r="B646" t="s">
        <v>821</v>
      </c>
      <c r="C646" t="s">
        <v>145</v>
      </c>
      <c r="D646" s="155">
        <v>6.43</v>
      </c>
    </row>
    <row r="647" spans="1:4" x14ac:dyDescent="0.25">
      <c r="A647">
        <v>39185</v>
      </c>
      <c r="B647" t="s">
        <v>822</v>
      </c>
      <c r="C647" t="s">
        <v>145</v>
      </c>
      <c r="D647" s="155">
        <v>5.86</v>
      </c>
    </row>
    <row r="648" spans="1:4" x14ac:dyDescent="0.25">
      <c r="A648">
        <v>39198</v>
      </c>
      <c r="B648" t="s">
        <v>823</v>
      </c>
      <c r="C648" t="s">
        <v>145</v>
      </c>
      <c r="D648" s="155">
        <v>65.709999999999994</v>
      </c>
    </row>
    <row r="649" spans="1:4" x14ac:dyDescent="0.25">
      <c r="A649">
        <v>39197</v>
      </c>
      <c r="B649" t="s">
        <v>824</v>
      </c>
      <c r="C649" t="s">
        <v>145</v>
      </c>
      <c r="D649" s="155">
        <v>68.650000000000006</v>
      </c>
    </row>
    <row r="650" spans="1:4" x14ac:dyDescent="0.25">
      <c r="A650">
        <v>39196</v>
      </c>
      <c r="B650" t="s">
        <v>825</v>
      </c>
      <c r="C650" t="s">
        <v>145</v>
      </c>
      <c r="D650" s="155">
        <v>70.790000000000006</v>
      </c>
    </row>
    <row r="651" spans="1:4" x14ac:dyDescent="0.25">
      <c r="A651">
        <v>39199</v>
      </c>
      <c r="B651" t="s">
        <v>826</v>
      </c>
      <c r="C651" t="s">
        <v>145</v>
      </c>
      <c r="D651" s="155">
        <v>63.24</v>
      </c>
    </row>
    <row r="652" spans="1:4" x14ac:dyDescent="0.25">
      <c r="A652">
        <v>39195</v>
      </c>
      <c r="B652" t="s">
        <v>827</v>
      </c>
      <c r="C652" t="s">
        <v>145</v>
      </c>
      <c r="D652" s="155">
        <v>36.5</v>
      </c>
    </row>
    <row r="653" spans="1:4" x14ac:dyDescent="0.25">
      <c r="A653">
        <v>39194</v>
      </c>
      <c r="B653" t="s">
        <v>828</v>
      </c>
      <c r="C653" t="s">
        <v>145</v>
      </c>
      <c r="D653" s="155">
        <v>39.06</v>
      </c>
    </row>
    <row r="654" spans="1:4" x14ac:dyDescent="0.25">
      <c r="A654">
        <v>39193</v>
      </c>
      <c r="B654" t="s">
        <v>829</v>
      </c>
      <c r="C654" t="s">
        <v>145</v>
      </c>
      <c r="D654" s="155">
        <v>42.81</v>
      </c>
    </row>
    <row r="655" spans="1:4" x14ac:dyDescent="0.25">
      <c r="A655">
        <v>39192</v>
      </c>
      <c r="B655" t="s">
        <v>830</v>
      </c>
      <c r="C655" t="s">
        <v>145</v>
      </c>
      <c r="D655" s="155">
        <v>44.53</v>
      </c>
    </row>
    <row r="656" spans="1:4" x14ac:dyDescent="0.25">
      <c r="A656">
        <v>39920</v>
      </c>
      <c r="B656" t="s">
        <v>831</v>
      </c>
      <c r="C656" t="s">
        <v>145</v>
      </c>
      <c r="D656" s="155">
        <v>5.39</v>
      </c>
    </row>
    <row r="657" spans="1:4" x14ac:dyDescent="0.25">
      <c r="A657">
        <v>39201</v>
      </c>
      <c r="B657" t="s">
        <v>832</v>
      </c>
      <c r="C657" t="s">
        <v>145</v>
      </c>
      <c r="D657" s="155">
        <v>78.569999999999993</v>
      </c>
    </row>
    <row r="658" spans="1:4" x14ac:dyDescent="0.25">
      <c r="A658">
        <v>39200</v>
      </c>
      <c r="B658" t="s">
        <v>833</v>
      </c>
      <c r="C658" t="s">
        <v>145</v>
      </c>
      <c r="D658" s="155">
        <v>79.2</v>
      </c>
    </row>
    <row r="659" spans="1:4" x14ac:dyDescent="0.25">
      <c r="A659">
        <v>39203</v>
      </c>
      <c r="B659" t="s">
        <v>834</v>
      </c>
      <c r="C659" t="s">
        <v>145</v>
      </c>
      <c r="D659" s="155">
        <v>63.95</v>
      </c>
    </row>
    <row r="660" spans="1:4" x14ac:dyDescent="0.25">
      <c r="A660">
        <v>39202</v>
      </c>
      <c r="B660" t="s">
        <v>835</v>
      </c>
      <c r="C660" t="s">
        <v>145</v>
      </c>
      <c r="D660" s="155">
        <v>75.12</v>
      </c>
    </row>
    <row r="661" spans="1:4" x14ac:dyDescent="0.25">
      <c r="A661">
        <v>39205</v>
      </c>
      <c r="B661" t="s">
        <v>836</v>
      </c>
      <c r="C661" t="s">
        <v>145</v>
      </c>
      <c r="D661" s="155">
        <v>125.33</v>
      </c>
    </row>
    <row r="662" spans="1:4" x14ac:dyDescent="0.25">
      <c r="A662">
        <v>39204</v>
      </c>
      <c r="B662" t="s">
        <v>837</v>
      </c>
      <c r="C662" t="s">
        <v>145</v>
      </c>
      <c r="D662" s="155">
        <v>128.36000000000001</v>
      </c>
    </row>
    <row r="663" spans="1:4" x14ac:dyDescent="0.25">
      <c r="A663">
        <v>39206</v>
      </c>
      <c r="B663" t="s">
        <v>838</v>
      </c>
      <c r="C663" t="s">
        <v>145</v>
      </c>
      <c r="D663" s="155">
        <v>121.78</v>
      </c>
    </row>
    <row r="664" spans="1:4" x14ac:dyDescent="0.25">
      <c r="A664">
        <v>798</v>
      </c>
      <c r="B664" t="s">
        <v>839</v>
      </c>
      <c r="C664" t="s">
        <v>145</v>
      </c>
      <c r="D664" s="155">
        <v>1.7</v>
      </c>
    </row>
    <row r="665" spans="1:4" x14ac:dyDescent="0.25">
      <c r="A665">
        <v>797</v>
      </c>
      <c r="B665" t="s">
        <v>840</v>
      </c>
      <c r="C665" t="s">
        <v>145</v>
      </c>
      <c r="D665" s="155">
        <v>12.34</v>
      </c>
    </row>
    <row r="666" spans="1:4" x14ac:dyDescent="0.25">
      <c r="A666">
        <v>796</v>
      </c>
      <c r="B666" t="s">
        <v>841</v>
      </c>
      <c r="C666" t="s">
        <v>145</v>
      </c>
      <c r="D666" s="155">
        <v>10.49</v>
      </c>
    </row>
    <row r="667" spans="1:4" x14ac:dyDescent="0.25">
      <c r="A667">
        <v>799</v>
      </c>
      <c r="B667" t="s">
        <v>842</v>
      </c>
      <c r="C667" t="s">
        <v>145</v>
      </c>
      <c r="D667" s="155">
        <v>5.07</v>
      </c>
    </row>
    <row r="668" spans="1:4" x14ac:dyDescent="0.25">
      <c r="A668">
        <v>792</v>
      </c>
      <c r="B668" t="s">
        <v>843</v>
      </c>
      <c r="C668" t="s">
        <v>145</v>
      </c>
      <c r="D668" s="155">
        <v>4.91</v>
      </c>
    </row>
    <row r="669" spans="1:4" x14ac:dyDescent="0.25">
      <c r="A669">
        <v>38001</v>
      </c>
      <c r="B669" t="s">
        <v>844</v>
      </c>
      <c r="C669" t="s">
        <v>145</v>
      </c>
      <c r="D669" s="155">
        <v>1.25</v>
      </c>
    </row>
    <row r="670" spans="1:4" x14ac:dyDescent="0.25">
      <c r="A670">
        <v>38002</v>
      </c>
      <c r="B670" t="s">
        <v>845</v>
      </c>
      <c r="C670" t="s">
        <v>145</v>
      </c>
      <c r="D670" s="155">
        <v>4.3600000000000003</v>
      </c>
    </row>
    <row r="671" spans="1:4" x14ac:dyDescent="0.25">
      <c r="A671">
        <v>38003</v>
      </c>
      <c r="B671" t="s">
        <v>846</v>
      </c>
      <c r="C671" t="s">
        <v>145</v>
      </c>
      <c r="D671" s="155">
        <v>29.81</v>
      </c>
    </row>
    <row r="672" spans="1:4" x14ac:dyDescent="0.25">
      <c r="A672">
        <v>38004</v>
      </c>
      <c r="B672" t="s">
        <v>847</v>
      </c>
      <c r="C672" t="s">
        <v>145</v>
      </c>
      <c r="D672" s="155">
        <v>34.29</v>
      </c>
    </row>
    <row r="673" spans="1:4" x14ac:dyDescent="0.25">
      <c r="A673">
        <v>44263</v>
      </c>
      <c r="B673" t="s">
        <v>848</v>
      </c>
      <c r="C673" t="s">
        <v>145</v>
      </c>
      <c r="D673" s="155">
        <v>61.55</v>
      </c>
    </row>
    <row r="674" spans="1:4" x14ac:dyDescent="0.25">
      <c r="A674">
        <v>36327</v>
      </c>
      <c r="B674" t="s">
        <v>849</v>
      </c>
      <c r="C674" t="s">
        <v>145</v>
      </c>
      <c r="D674" s="155">
        <v>4.07</v>
      </c>
    </row>
    <row r="675" spans="1:4" x14ac:dyDescent="0.25">
      <c r="A675">
        <v>38992</v>
      </c>
      <c r="B675" t="s">
        <v>850</v>
      </c>
      <c r="C675" t="s">
        <v>145</v>
      </c>
      <c r="D675" s="155">
        <v>4.95</v>
      </c>
    </row>
    <row r="676" spans="1:4" x14ac:dyDescent="0.25">
      <c r="A676">
        <v>38993</v>
      </c>
      <c r="B676" t="s">
        <v>851</v>
      </c>
      <c r="C676" t="s">
        <v>145</v>
      </c>
      <c r="D676" s="155">
        <v>12.87</v>
      </c>
    </row>
    <row r="677" spans="1:4" x14ac:dyDescent="0.25">
      <c r="A677">
        <v>44175</v>
      </c>
      <c r="B677" t="s">
        <v>852</v>
      </c>
      <c r="C677" t="s">
        <v>145</v>
      </c>
      <c r="D677" s="155">
        <v>22.46</v>
      </c>
    </row>
    <row r="678" spans="1:4" x14ac:dyDescent="0.25">
      <c r="A678">
        <v>44177</v>
      </c>
      <c r="B678" t="s">
        <v>853</v>
      </c>
      <c r="C678" t="s">
        <v>145</v>
      </c>
      <c r="D678" s="155">
        <v>16.78</v>
      </c>
    </row>
    <row r="679" spans="1:4" x14ac:dyDescent="0.25">
      <c r="A679">
        <v>38418</v>
      </c>
      <c r="B679" t="s">
        <v>854</v>
      </c>
      <c r="C679" t="s">
        <v>145</v>
      </c>
      <c r="D679" s="155">
        <v>8.2200000000000006</v>
      </c>
    </row>
    <row r="680" spans="1:4" x14ac:dyDescent="0.25">
      <c r="A680">
        <v>39178</v>
      </c>
      <c r="B680" t="s">
        <v>855</v>
      </c>
      <c r="C680" t="s">
        <v>145</v>
      </c>
      <c r="D680" s="155">
        <v>2.16</v>
      </c>
    </row>
    <row r="681" spans="1:4" x14ac:dyDescent="0.25">
      <c r="A681">
        <v>39177</v>
      </c>
      <c r="B681" t="s">
        <v>856</v>
      </c>
      <c r="C681" t="s">
        <v>145</v>
      </c>
      <c r="D681" s="155">
        <v>1.96</v>
      </c>
    </row>
    <row r="682" spans="1:4" x14ac:dyDescent="0.25">
      <c r="A682">
        <v>39174</v>
      </c>
      <c r="B682" t="s">
        <v>857</v>
      </c>
      <c r="C682" t="s">
        <v>145</v>
      </c>
      <c r="D682" s="155">
        <v>0.98</v>
      </c>
    </row>
    <row r="683" spans="1:4" x14ac:dyDescent="0.25">
      <c r="A683">
        <v>39176</v>
      </c>
      <c r="B683" t="s">
        <v>858</v>
      </c>
      <c r="C683" t="s">
        <v>145</v>
      </c>
      <c r="D683" s="155">
        <v>1.28</v>
      </c>
    </row>
    <row r="684" spans="1:4" x14ac:dyDescent="0.25">
      <c r="A684">
        <v>39180</v>
      </c>
      <c r="B684" t="s">
        <v>859</v>
      </c>
      <c r="C684" t="s">
        <v>145</v>
      </c>
      <c r="D684" s="155">
        <v>5.88</v>
      </c>
    </row>
    <row r="685" spans="1:4" x14ac:dyDescent="0.25">
      <c r="A685">
        <v>39179</v>
      </c>
      <c r="B685" t="s">
        <v>860</v>
      </c>
      <c r="C685" t="s">
        <v>145</v>
      </c>
      <c r="D685" s="155">
        <v>5.21</v>
      </c>
    </row>
    <row r="686" spans="1:4" x14ac:dyDescent="0.25">
      <c r="A686">
        <v>39175</v>
      </c>
      <c r="B686" t="s">
        <v>861</v>
      </c>
      <c r="C686" t="s">
        <v>145</v>
      </c>
      <c r="D686" s="155">
        <v>1.19</v>
      </c>
    </row>
    <row r="687" spans="1:4" x14ac:dyDescent="0.25">
      <c r="A687">
        <v>39217</v>
      </c>
      <c r="B687" t="s">
        <v>862</v>
      </c>
      <c r="C687" t="s">
        <v>145</v>
      </c>
      <c r="D687" s="155">
        <v>0.92</v>
      </c>
    </row>
    <row r="688" spans="1:4" x14ac:dyDescent="0.25">
      <c r="A688">
        <v>39181</v>
      </c>
      <c r="B688" t="s">
        <v>863</v>
      </c>
      <c r="C688" t="s">
        <v>145</v>
      </c>
      <c r="D688" s="155">
        <v>7.89</v>
      </c>
    </row>
    <row r="689" spans="1:4" x14ac:dyDescent="0.25">
      <c r="A689">
        <v>39182</v>
      </c>
      <c r="B689" t="s">
        <v>864</v>
      </c>
      <c r="C689" t="s">
        <v>145</v>
      </c>
      <c r="D689" s="155">
        <v>11.09</v>
      </c>
    </row>
    <row r="690" spans="1:4" x14ac:dyDescent="0.25">
      <c r="A690">
        <v>12616</v>
      </c>
      <c r="B690" t="s">
        <v>865</v>
      </c>
      <c r="C690" t="s">
        <v>145</v>
      </c>
      <c r="D690" s="155">
        <v>25.35</v>
      </c>
    </row>
    <row r="691" spans="1:4" x14ac:dyDescent="0.25">
      <c r="A691">
        <v>1049</v>
      </c>
      <c r="B691" t="s">
        <v>866</v>
      </c>
      <c r="C691" t="s">
        <v>145</v>
      </c>
      <c r="D691" s="155">
        <v>9.2799999999999994</v>
      </c>
    </row>
    <row r="692" spans="1:4" x14ac:dyDescent="0.25">
      <c r="A692">
        <v>1099</v>
      </c>
      <c r="B692" t="s">
        <v>867</v>
      </c>
      <c r="C692" t="s">
        <v>145</v>
      </c>
      <c r="D692" s="155">
        <v>7.1</v>
      </c>
    </row>
    <row r="693" spans="1:4" x14ac:dyDescent="0.25">
      <c r="A693">
        <v>39678</v>
      </c>
      <c r="B693" t="s">
        <v>868</v>
      </c>
      <c r="C693" t="s">
        <v>145</v>
      </c>
      <c r="D693" s="155">
        <v>2.86</v>
      </c>
    </row>
    <row r="694" spans="1:4" x14ac:dyDescent="0.25">
      <c r="A694">
        <v>1050</v>
      </c>
      <c r="B694" t="s">
        <v>869</v>
      </c>
      <c r="C694" t="s">
        <v>145</v>
      </c>
      <c r="D694" s="155">
        <v>4.8600000000000003</v>
      </c>
    </row>
    <row r="695" spans="1:4" x14ac:dyDescent="0.25">
      <c r="A695">
        <v>1101</v>
      </c>
      <c r="B695" t="s">
        <v>870</v>
      </c>
      <c r="C695" t="s">
        <v>145</v>
      </c>
      <c r="D695" s="155">
        <v>30.63</v>
      </c>
    </row>
    <row r="696" spans="1:4" x14ac:dyDescent="0.25">
      <c r="A696">
        <v>1100</v>
      </c>
      <c r="B696" t="s">
        <v>871</v>
      </c>
      <c r="C696" t="s">
        <v>145</v>
      </c>
      <c r="D696" s="155">
        <v>15.8</v>
      </c>
    </row>
    <row r="697" spans="1:4" x14ac:dyDescent="0.25">
      <c r="A697">
        <v>39679</v>
      </c>
      <c r="B697" t="s">
        <v>872</v>
      </c>
      <c r="C697" t="s">
        <v>145</v>
      </c>
      <c r="D697" s="155">
        <v>61.04</v>
      </c>
    </row>
    <row r="698" spans="1:4" x14ac:dyDescent="0.25">
      <c r="A698">
        <v>1098</v>
      </c>
      <c r="B698" t="s">
        <v>873</v>
      </c>
      <c r="C698" t="s">
        <v>145</v>
      </c>
      <c r="D698" s="155">
        <v>3.79</v>
      </c>
    </row>
    <row r="699" spans="1:4" x14ac:dyDescent="0.25">
      <c r="A699">
        <v>1102</v>
      </c>
      <c r="B699" t="s">
        <v>874</v>
      </c>
      <c r="C699" t="s">
        <v>145</v>
      </c>
      <c r="D699" s="155">
        <v>45.67</v>
      </c>
    </row>
    <row r="700" spans="1:4" x14ac:dyDescent="0.25">
      <c r="A700">
        <v>1051</v>
      </c>
      <c r="B700" t="s">
        <v>875</v>
      </c>
      <c r="C700" t="s">
        <v>145</v>
      </c>
      <c r="D700" s="155">
        <v>66.38</v>
      </c>
    </row>
    <row r="701" spans="1:4" x14ac:dyDescent="0.25">
      <c r="A701">
        <v>37399</v>
      </c>
      <c r="B701" t="s">
        <v>876</v>
      </c>
      <c r="C701" t="s">
        <v>145</v>
      </c>
      <c r="D701" s="155">
        <v>19.97</v>
      </c>
    </row>
    <row r="702" spans="1:4" x14ac:dyDescent="0.25">
      <c r="A702">
        <v>43834</v>
      </c>
      <c r="B702" t="s">
        <v>877</v>
      </c>
      <c r="C702" t="s">
        <v>146</v>
      </c>
      <c r="D702" s="155">
        <v>13.78</v>
      </c>
    </row>
    <row r="703" spans="1:4" x14ac:dyDescent="0.25">
      <c r="A703">
        <v>43835</v>
      </c>
      <c r="B703" t="s">
        <v>878</v>
      </c>
      <c r="C703" t="s">
        <v>146</v>
      </c>
      <c r="D703" s="155">
        <v>1.23</v>
      </c>
    </row>
    <row r="704" spans="1:4" x14ac:dyDescent="0.25">
      <c r="A704">
        <v>43833</v>
      </c>
      <c r="B704" t="s">
        <v>879</v>
      </c>
      <c r="C704" t="s">
        <v>146</v>
      </c>
      <c r="D704" s="155">
        <v>1.28</v>
      </c>
    </row>
    <row r="705" spans="1:4" x14ac:dyDescent="0.25">
      <c r="A705">
        <v>41955</v>
      </c>
      <c r="B705" t="s">
        <v>880</v>
      </c>
      <c r="C705" t="s">
        <v>147</v>
      </c>
      <c r="D705" s="155">
        <v>105.03</v>
      </c>
    </row>
    <row r="706" spans="1:4" x14ac:dyDescent="0.25">
      <c r="A706">
        <v>41953</v>
      </c>
      <c r="B706" t="s">
        <v>881</v>
      </c>
      <c r="C706" t="s">
        <v>147</v>
      </c>
      <c r="D706" s="155">
        <v>100.23</v>
      </c>
    </row>
    <row r="707" spans="1:4" x14ac:dyDescent="0.25">
      <c r="A707">
        <v>41954</v>
      </c>
      <c r="B707" t="s">
        <v>882</v>
      </c>
      <c r="C707" t="s">
        <v>147</v>
      </c>
      <c r="D707" s="155">
        <v>99.27</v>
      </c>
    </row>
    <row r="708" spans="1:4" x14ac:dyDescent="0.25">
      <c r="A708">
        <v>25004</v>
      </c>
      <c r="B708" t="s">
        <v>883</v>
      </c>
      <c r="C708" t="s">
        <v>147</v>
      </c>
      <c r="D708" s="155">
        <v>44.25</v>
      </c>
    </row>
    <row r="709" spans="1:4" x14ac:dyDescent="0.25">
      <c r="A709">
        <v>25002</v>
      </c>
      <c r="B709" t="s">
        <v>884</v>
      </c>
      <c r="C709" t="s">
        <v>147</v>
      </c>
      <c r="D709" s="155">
        <v>44.25</v>
      </c>
    </row>
    <row r="710" spans="1:4" x14ac:dyDescent="0.25">
      <c r="A710">
        <v>37409</v>
      </c>
      <c r="B710" t="s">
        <v>885</v>
      </c>
      <c r="C710" t="s">
        <v>147</v>
      </c>
      <c r="D710" s="155">
        <v>44.25</v>
      </c>
    </row>
    <row r="711" spans="1:4" x14ac:dyDescent="0.25">
      <c r="A711">
        <v>841</v>
      </c>
      <c r="B711" t="s">
        <v>886</v>
      </c>
      <c r="C711" t="s">
        <v>147</v>
      </c>
      <c r="D711" s="155">
        <v>44.79</v>
      </c>
    </row>
    <row r="712" spans="1:4" x14ac:dyDescent="0.25">
      <c r="A712">
        <v>25005</v>
      </c>
      <c r="B712" t="s">
        <v>887</v>
      </c>
      <c r="C712" t="s">
        <v>147</v>
      </c>
      <c r="D712" s="155">
        <v>48.55</v>
      </c>
    </row>
    <row r="713" spans="1:4" x14ac:dyDescent="0.25">
      <c r="A713">
        <v>25003</v>
      </c>
      <c r="B713" t="s">
        <v>888</v>
      </c>
      <c r="C713" t="s">
        <v>147</v>
      </c>
      <c r="D713" s="155">
        <v>49.28</v>
      </c>
    </row>
    <row r="714" spans="1:4" x14ac:dyDescent="0.25">
      <c r="A714">
        <v>37410</v>
      </c>
      <c r="B714" t="s">
        <v>889</v>
      </c>
      <c r="C714" t="s">
        <v>147</v>
      </c>
      <c r="D714" s="155">
        <v>48.55</v>
      </c>
    </row>
    <row r="715" spans="1:4" x14ac:dyDescent="0.25">
      <c r="A715">
        <v>842</v>
      </c>
      <c r="B715" t="s">
        <v>890</v>
      </c>
      <c r="C715" t="s">
        <v>147</v>
      </c>
      <c r="D715" s="155">
        <v>49.24</v>
      </c>
    </row>
    <row r="716" spans="1:4" x14ac:dyDescent="0.25">
      <c r="A716">
        <v>44391</v>
      </c>
      <c r="B716" t="s">
        <v>891</v>
      </c>
      <c r="C716" t="s">
        <v>146</v>
      </c>
      <c r="D716" s="155">
        <v>104.93</v>
      </c>
    </row>
    <row r="717" spans="1:4" x14ac:dyDescent="0.25">
      <c r="A717">
        <v>44388</v>
      </c>
      <c r="B717" t="s">
        <v>892</v>
      </c>
      <c r="C717" t="s">
        <v>146</v>
      </c>
      <c r="D717" s="155">
        <v>2.27</v>
      </c>
    </row>
    <row r="718" spans="1:4" x14ac:dyDescent="0.25">
      <c r="A718">
        <v>44392</v>
      </c>
      <c r="B718" t="s">
        <v>893</v>
      </c>
      <c r="C718" t="s">
        <v>146</v>
      </c>
      <c r="D718" s="155">
        <v>208.93</v>
      </c>
    </row>
    <row r="719" spans="1:4" x14ac:dyDescent="0.25">
      <c r="A719">
        <v>44390</v>
      </c>
      <c r="B719" t="s">
        <v>894</v>
      </c>
      <c r="C719" t="s">
        <v>146</v>
      </c>
      <c r="D719" s="155">
        <v>44.27</v>
      </c>
    </row>
    <row r="720" spans="1:4" x14ac:dyDescent="0.25">
      <c r="A720">
        <v>44389</v>
      </c>
      <c r="B720" t="s">
        <v>895</v>
      </c>
      <c r="C720" t="s">
        <v>146</v>
      </c>
      <c r="D720" s="155">
        <v>5.22</v>
      </c>
    </row>
    <row r="721" spans="1:4" x14ac:dyDescent="0.25">
      <c r="A721">
        <v>862</v>
      </c>
      <c r="B721" t="s">
        <v>896</v>
      </c>
      <c r="C721" t="s">
        <v>146</v>
      </c>
      <c r="D721" s="155">
        <v>9.57</v>
      </c>
    </row>
    <row r="722" spans="1:4" x14ac:dyDescent="0.25">
      <c r="A722">
        <v>866</v>
      </c>
      <c r="B722" t="s">
        <v>897</v>
      </c>
      <c r="C722" t="s">
        <v>146</v>
      </c>
      <c r="D722" s="155">
        <v>121.66</v>
      </c>
    </row>
    <row r="723" spans="1:4" x14ac:dyDescent="0.25">
      <c r="A723">
        <v>892</v>
      </c>
      <c r="B723" t="s">
        <v>898</v>
      </c>
      <c r="C723" t="s">
        <v>146</v>
      </c>
      <c r="D723" s="155">
        <v>147.27000000000001</v>
      </c>
    </row>
    <row r="724" spans="1:4" x14ac:dyDescent="0.25">
      <c r="A724">
        <v>857</v>
      </c>
      <c r="B724" t="s">
        <v>899</v>
      </c>
      <c r="C724" t="s">
        <v>146</v>
      </c>
      <c r="D724" s="155">
        <v>16.010000000000002</v>
      </c>
    </row>
    <row r="725" spans="1:4" x14ac:dyDescent="0.25">
      <c r="A725">
        <v>37404</v>
      </c>
      <c r="B725" t="s">
        <v>900</v>
      </c>
      <c r="C725" t="s">
        <v>146</v>
      </c>
      <c r="D725" s="155">
        <v>170.39</v>
      </c>
    </row>
    <row r="726" spans="1:4" x14ac:dyDescent="0.25">
      <c r="A726">
        <v>868</v>
      </c>
      <c r="B726" t="s">
        <v>901</v>
      </c>
      <c r="C726" t="s">
        <v>146</v>
      </c>
      <c r="D726" s="155">
        <v>22.83</v>
      </c>
    </row>
    <row r="727" spans="1:4" x14ac:dyDescent="0.25">
      <c r="A727">
        <v>863</v>
      </c>
      <c r="B727" t="s">
        <v>902</v>
      </c>
      <c r="C727" t="s">
        <v>146</v>
      </c>
      <c r="D727" s="155">
        <v>33.619999999999997</v>
      </c>
    </row>
    <row r="728" spans="1:4" x14ac:dyDescent="0.25">
      <c r="A728">
        <v>867</v>
      </c>
      <c r="B728" t="s">
        <v>903</v>
      </c>
      <c r="C728" t="s">
        <v>146</v>
      </c>
      <c r="D728" s="155">
        <v>47.89</v>
      </c>
    </row>
    <row r="729" spans="1:4" x14ac:dyDescent="0.25">
      <c r="A729">
        <v>864</v>
      </c>
      <c r="B729" t="s">
        <v>904</v>
      </c>
      <c r="C729" t="s">
        <v>146</v>
      </c>
      <c r="D729" s="155">
        <v>63.26</v>
      </c>
    </row>
    <row r="730" spans="1:4" x14ac:dyDescent="0.25">
      <c r="A730">
        <v>865</v>
      </c>
      <c r="B730" t="s">
        <v>905</v>
      </c>
      <c r="C730" t="s">
        <v>146</v>
      </c>
      <c r="D730" s="155">
        <v>90.99</v>
      </c>
    </row>
    <row r="731" spans="1:4" x14ac:dyDescent="0.25">
      <c r="A731">
        <v>993</v>
      </c>
      <c r="B731" t="s">
        <v>906</v>
      </c>
      <c r="C731" t="s">
        <v>146</v>
      </c>
      <c r="D731" s="155">
        <v>1.73</v>
      </c>
    </row>
    <row r="732" spans="1:4" x14ac:dyDescent="0.25">
      <c r="A732">
        <v>1020</v>
      </c>
      <c r="B732" t="s">
        <v>907</v>
      </c>
      <c r="C732" t="s">
        <v>146</v>
      </c>
      <c r="D732" s="155">
        <v>8.83</v>
      </c>
    </row>
    <row r="733" spans="1:4" x14ac:dyDescent="0.25">
      <c r="A733">
        <v>1017</v>
      </c>
      <c r="B733" t="s">
        <v>908</v>
      </c>
      <c r="C733" t="s">
        <v>146</v>
      </c>
      <c r="D733" s="155">
        <v>108.19</v>
      </c>
    </row>
    <row r="734" spans="1:4" x14ac:dyDescent="0.25">
      <c r="A734">
        <v>999</v>
      </c>
      <c r="B734" t="s">
        <v>909</v>
      </c>
      <c r="C734" t="s">
        <v>146</v>
      </c>
      <c r="D734" s="155">
        <v>131.07</v>
      </c>
    </row>
    <row r="735" spans="1:4" x14ac:dyDescent="0.25">
      <c r="A735">
        <v>995</v>
      </c>
      <c r="B735" t="s">
        <v>910</v>
      </c>
      <c r="C735" t="s">
        <v>146</v>
      </c>
      <c r="D735" s="155">
        <v>14.06</v>
      </c>
    </row>
    <row r="736" spans="1:4" x14ac:dyDescent="0.25">
      <c r="A736">
        <v>1000</v>
      </c>
      <c r="B736" t="s">
        <v>911</v>
      </c>
      <c r="C736" t="s">
        <v>146</v>
      </c>
      <c r="D736" s="155">
        <v>161</v>
      </c>
    </row>
    <row r="737" spans="1:4" x14ac:dyDescent="0.25">
      <c r="A737">
        <v>1022</v>
      </c>
      <c r="B737" t="s">
        <v>912</v>
      </c>
      <c r="C737" t="s">
        <v>146</v>
      </c>
      <c r="D737" s="155">
        <v>2.41</v>
      </c>
    </row>
    <row r="738" spans="1:4" x14ac:dyDescent="0.25">
      <c r="A738">
        <v>1015</v>
      </c>
      <c r="B738" t="s">
        <v>913</v>
      </c>
      <c r="C738" t="s">
        <v>146</v>
      </c>
      <c r="D738" s="155">
        <v>213.94</v>
      </c>
    </row>
    <row r="739" spans="1:4" x14ac:dyDescent="0.25">
      <c r="A739">
        <v>996</v>
      </c>
      <c r="B739" t="s">
        <v>914</v>
      </c>
      <c r="C739" t="s">
        <v>146</v>
      </c>
      <c r="D739" s="155">
        <v>21.8</v>
      </c>
    </row>
    <row r="740" spans="1:4" x14ac:dyDescent="0.25">
      <c r="A740">
        <v>1001</v>
      </c>
      <c r="B740" t="s">
        <v>915</v>
      </c>
      <c r="C740" t="s">
        <v>146</v>
      </c>
      <c r="D740" s="155">
        <v>277.58</v>
      </c>
    </row>
    <row r="741" spans="1:4" x14ac:dyDescent="0.25">
      <c r="A741">
        <v>1019</v>
      </c>
      <c r="B741" t="s">
        <v>916</v>
      </c>
      <c r="C741" t="s">
        <v>146</v>
      </c>
      <c r="D741" s="155">
        <v>30.8</v>
      </c>
    </row>
    <row r="742" spans="1:4" x14ac:dyDescent="0.25">
      <c r="A742">
        <v>1021</v>
      </c>
      <c r="B742" t="s">
        <v>917</v>
      </c>
      <c r="C742" t="s">
        <v>146</v>
      </c>
      <c r="D742" s="155">
        <v>3.7</v>
      </c>
    </row>
    <row r="743" spans="1:4" x14ac:dyDescent="0.25">
      <c r="A743">
        <v>39249</v>
      </c>
      <c r="B743" t="s">
        <v>918</v>
      </c>
      <c r="C743" t="s">
        <v>146</v>
      </c>
      <c r="D743" s="155">
        <v>373.23</v>
      </c>
    </row>
    <row r="744" spans="1:4" x14ac:dyDescent="0.25">
      <c r="A744">
        <v>1018</v>
      </c>
      <c r="B744" t="s">
        <v>919</v>
      </c>
      <c r="C744" t="s">
        <v>146</v>
      </c>
      <c r="D744" s="155">
        <v>45.55</v>
      </c>
    </row>
    <row r="745" spans="1:4" x14ac:dyDescent="0.25">
      <c r="A745">
        <v>39250</v>
      </c>
      <c r="B745" t="s">
        <v>920</v>
      </c>
      <c r="C745" t="s">
        <v>146</v>
      </c>
      <c r="D745" s="155">
        <v>446.47</v>
      </c>
    </row>
    <row r="746" spans="1:4" x14ac:dyDescent="0.25">
      <c r="A746">
        <v>994</v>
      </c>
      <c r="B746" t="s">
        <v>921</v>
      </c>
      <c r="C746" t="s">
        <v>146</v>
      </c>
      <c r="D746" s="155">
        <v>5.38</v>
      </c>
    </row>
    <row r="747" spans="1:4" x14ac:dyDescent="0.25">
      <c r="A747">
        <v>977</v>
      </c>
      <c r="B747" t="s">
        <v>922</v>
      </c>
      <c r="C747" t="s">
        <v>146</v>
      </c>
      <c r="D747" s="155">
        <v>63.72</v>
      </c>
    </row>
    <row r="748" spans="1:4" x14ac:dyDescent="0.25">
      <c r="A748">
        <v>998</v>
      </c>
      <c r="B748" t="s">
        <v>923</v>
      </c>
      <c r="C748" t="s">
        <v>146</v>
      </c>
      <c r="D748" s="155">
        <v>82.73</v>
      </c>
    </row>
    <row r="749" spans="1:4" x14ac:dyDescent="0.25">
      <c r="A749">
        <v>39251</v>
      </c>
      <c r="B749" t="s">
        <v>924</v>
      </c>
      <c r="C749" t="s">
        <v>146</v>
      </c>
      <c r="D749" s="155">
        <v>0.6</v>
      </c>
    </row>
    <row r="750" spans="1:4" x14ac:dyDescent="0.25">
      <c r="A750">
        <v>1011</v>
      </c>
      <c r="B750" t="s">
        <v>925</v>
      </c>
      <c r="C750" t="s">
        <v>146</v>
      </c>
      <c r="D750" s="155">
        <v>0.81</v>
      </c>
    </row>
    <row r="751" spans="1:4" x14ac:dyDescent="0.25">
      <c r="A751">
        <v>39252</v>
      </c>
      <c r="B751" t="s">
        <v>926</v>
      </c>
      <c r="C751" t="s">
        <v>146</v>
      </c>
      <c r="D751" s="155">
        <v>1.07</v>
      </c>
    </row>
    <row r="752" spans="1:4" x14ac:dyDescent="0.25">
      <c r="A752">
        <v>1013</v>
      </c>
      <c r="B752" t="s">
        <v>927</v>
      </c>
      <c r="C752" t="s">
        <v>146</v>
      </c>
      <c r="D752" s="155">
        <v>1.28</v>
      </c>
    </row>
    <row r="753" spans="1:4" x14ac:dyDescent="0.25">
      <c r="A753">
        <v>980</v>
      </c>
      <c r="B753" t="s">
        <v>928</v>
      </c>
      <c r="C753" t="s">
        <v>146</v>
      </c>
      <c r="D753" s="155">
        <v>9.26</v>
      </c>
    </row>
    <row r="754" spans="1:4" x14ac:dyDescent="0.25">
      <c r="A754">
        <v>39237</v>
      </c>
      <c r="B754" t="s">
        <v>929</v>
      </c>
      <c r="C754" t="s">
        <v>146</v>
      </c>
      <c r="D754" s="155">
        <v>98.49</v>
      </c>
    </row>
    <row r="755" spans="1:4" x14ac:dyDescent="0.25">
      <c r="A755">
        <v>39238</v>
      </c>
      <c r="B755" t="s">
        <v>930</v>
      </c>
      <c r="C755" t="s">
        <v>146</v>
      </c>
      <c r="D755" s="155">
        <v>124.22</v>
      </c>
    </row>
    <row r="756" spans="1:4" x14ac:dyDescent="0.25">
      <c r="A756">
        <v>979</v>
      </c>
      <c r="B756" t="s">
        <v>931</v>
      </c>
      <c r="C756" t="s">
        <v>146</v>
      </c>
      <c r="D756" s="155">
        <v>13.23</v>
      </c>
    </row>
    <row r="757" spans="1:4" x14ac:dyDescent="0.25">
      <c r="A757">
        <v>39239</v>
      </c>
      <c r="B757" t="s">
        <v>932</v>
      </c>
      <c r="C757" t="s">
        <v>146</v>
      </c>
      <c r="D757" s="155">
        <v>150.07</v>
      </c>
    </row>
    <row r="758" spans="1:4" x14ac:dyDescent="0.25">
      <c r="A758">
        <v>1014</v>
      </c>
      <c r="B758" t="s">
        <v>933</v>
      </c>
      <c r="C758" t="s">
        <v>146</v>
      </c>
      <c r="D758" s="155">
        <v>2.0299999999999998</v>
      </c>
    </row>
    <row r="759" spans="1:4" x14ac:dyDescent="0.25">
      <c r="A759">
        <v>39240</v>
      </c>
      <c r="B759" t="s">
        <v>934</v>
      </c>
      <c r="C759" t="s">
        <v>146</v>
      </c>
      <c r="D759" s="155">
        <v>197.38</v>
      </c>
    </row>
    <row r="760" spans="1:4" x14ac:dyDescent="0.25">
      <c r="A760">
        <v>39232</v>
      </c>
      <c r="B760" t="s">
        <v>935</v>
      </c>
      <c r="C760" t="s">
        <v>146</v>
      </c>
      <c r="D760" s="155">
        <v>20.71</v>
      </c>
    </row>
    <row r="761" spans="1:4" x14ac:dyDescent="0.25">
      <c r="A761">
        <v>39233</v>
      </c>
      <c r="B761" t="s">
        <v>936</v>
      </c>
      <c r="C761" t="s">
        <v>146</v>
      </c>
      <c r="D761" s="155">
        <v>30.19</v>
      </c>
    </row>
    <row r="762" spans="1:4" x14ac:dyDescent="0.25">
      <c r="A762">
        <v>981</v>
      </c>
      <c r="B762" t="s">
        <v>937</v>
      </c>
      <c r="C762" t="s">
        <v>146</v>
      </c>
      <c r="D762" s="155">
        <v>3.37</v>
      </c>
    </row>
    <row r="763" spans="1:4" x14ac:dyDescent="0.25">
      <c r="A763">
        <v>39234</v>
      </c>
      <c r="B763" t="s">
        <v>938</v>
      </c>
      <c r="C763" t="s">
        <v>146</v>
      </c>
      <c r="D763" s="155">
        <v>42.03</v>
      </c>
    </row>
    <row r="764" spans="1:4" x14ac:dyDescent="0.25">
      <c r="A764">
        <v>982</v>
      </c>
      <c r="B764" t="s">
        <v>939</v>
      </c>
      <c r="C764" t="s">
        <v>146</v>
      </c>
      <c r="D764" s="155">
        <v>4.84</v>
      </c>
    </row>
    <row r="765" spans="1:4" x14ac:dyDescent="0.25">
      <c r="A765">
        <v>39235</v>
      </c>
      <c r="B765" t="s">
        <v>940</v>
      </c>
      <c r="C765" t="s">
        <v>146</v>
      </c>
      <c r="D765" s="155">
        <v>61.99</v>
      </c>
    </row>
    <row r="766" spans="1:4" x14ac:dyDescent="0.25">
      <c r="A766">
        <v>39236</v>
      </c>
      <c r="B766" t="s">
        <v>941</v>
      </c>
      <c r="C766" t="s">
        <v>146</v>
      </c>
      <c r="D766" s="155">
        <v>82.15</v>
      </c>
    </row>
    <row r="767" spans="1:4" x14ac:dyDescent="0.25">
      <c r="A767">
        <v>990</v>
      </c>
      <c r="B767" t="s">
        <v>942</v>
      </c>
      <c r="C767" t="s">
        <v>146</v>
      </c>
      <c r="D767" s="155">
        <v>145.76</v>
      </c>
    </row>
    <row r="768" spans="1:4" x14ac:dyDescent="0.25">
      <c r="A768">
        <v>39241</v>
      </c>
      <c r="B768" t="s">
        <v>943</v>
      </c>
      <c r="C768" t="s">
        <v>146</v>
      </c>
      <c r="D768" s="155">
        <v>14.35</v>
      </c>
    </row>
    <row r="769" spans="1:4" x14ac:dyDescent="0.25">
      <c r="A769">
        <v>1005</v>
      </c>
      <c r="B769" t="s">
        <v>944</v>
      </c>
      <c r="C769" t="s">
        <v>146</v>
      </c>
      <c r="D769" s="155">
        <v>181.48</v>
      </c>
    </row>
    <row r="770" spans="1:4" x14ac:dyDescent="0.25">
      <c r="A770">
        <v>991</v>
      </c>
      <c r="B770" t="s">
        <v>945</v>
      </c>
      <c r="C770" t="s">
        <v>146</v>
      </c>
      <c r="D770" s="155">
        <v>237.71</v>
      </c>
    </row>
    <row r="771" spans="1:4" x14ac:dyDescent="0.25">
      <c r="A771">
        <v>986</v>
      </c>
      <c r="B771" t="s">
        <v>946</v>
      </c>
      <c r="C771" t="s">
        <v>146</v>
      </c>
      <c r="D771" s="155">
        <v>22.67</v>
      </c>
    </row>
    <row r="772" spans="1:4" x14ac:dyDescent="0.25">
      <c r="A772">
        <v>987</v>
      </c>
      <c r="B772" t="s">
        <v>947</v>
      </c>
      <c r="C772" t="s">
        <v>146</v>
      </c>
      <c r="D772" s="155">
        <v>31.04</v>
      </c>
    </row>
    <row r="773" spans="1:4" x14ac:dyDescent="0.25">
      <c r="A773">
        <v>1007</v>
      </c>
      <c r="B773" t="s">
        <v>948</v>
      </c>
      <c r="C773" t="s">
        <v>146</v>
      </c>
      <c r="D773" s="155">
        <v>42.96</v>
      </c>
    </row>
    <row r="774" spans="1:4" x14ac:dyDescent="0.25">
      <c r="A774">
        <v>1008</v>
      </c>
      <c r="B774" t="s">
        <v>949</v>
      </c>
      <c r="C774" t="s">
        <v>146</v>
      </c>
      <c r="D774" s="155">
        <v>5.45</v>
      </c>
    </row>
    <row r="775" spans="1:4" x14ac:dyDescent="0.25">
      <c r="A775">
        <v>988</v>
      </c>
      <c r="B775" t="s">
        <v>950</v>
      </c>
      <c r="C775" t="s">
        <v>146</v>
      </c>
      <c r="D775" s="155">
        <v>59.24</v>
      </c>
    </row>
    <row r="776" spans="1:4" x14ac:dyDescent="0.25">
      <c r="A776">
        <v>989</v>
      </c>
      <c r="B776" t="s">
        <v>951</v>
      </c>
      <c r="C776" t="s">
        <v>146</v>
      </c>
      <c r="D776" s="155">
        <v>81.77</v>
      </c>
    </row>
    <row r="777" spans="1:4" x14ac:dyDescent="0.25">
      <c r="A777">
        <v>1006</v>
      </c>
      <c r="B777" t="s">
        <v>952</v>
      </c>
      <c r="C777" t="s">
        <v>146</v>
      </c>
      <c r="D777" s="155">
        <v>109.62</v>
      </c>
    </row>
    <row r="778" spans="1:4" x14ac:dyDescent="0.25">
      <c r="A778">
        <v>43972</v>
      </c>
      <c r="B778" t="s">
        <v>953</v>
      </c>
      <c r="C778" t="s">
        <v>146</v>
      </c>
      <c r="D778" s="155">
        <v>2.63</v>
      </c>
    </row>
    <row r="779" spans="1:4" x14ac:dyDescent="0.25">
      <c r="A779">
        <v>43971</v>
      </c>
      <c r="B779" t="s">
        <v>954</v>
      </c>
      <c r="C779" t="s">
        <v>146</v>
      </c>
      <c r="D779" s="155">
        <v>2.0099999999999998</v>
      </c>
    </row>
    <row r="780" spans="1:4" x14ac:dyDescent="0.25">
      <c r="A780">
        <v>39598</v>
      </c>
      <c r="B780" t="s">
        <v>955</v>
      </c>
      <c r="C780" t="s">
        <v>146</v>
      </c>
      <c r="D780" s="155">
        <v>3.72</v>
      </c>
    </row>
    <row r="781" spans="1:4" x14ac:dyDescent="0.25">
      <c r="A781">
        <v>43973</v>
      </c>
      <c r="B781" t="s">
        <v>956</v>
      </c>
      <c r="C781" t="s">
        <v>146</v>
      </c>
      <c r="D781" s="155">
        <v>2.75</v>
      </c>
    </row>
    <row r="782" spans="1:4" x14ac:dyDescent="0.25">
      <c r="A782">
        <v>39599</v>
      </c>
      <c r="B782" t="s">
        <v>957</v>
      </c>
      <c r="C782" t="s">
        <v>146</v>
      </c>
      <c r="D782" s="155">
        <v>5.36</v>
      </c>
    </row>
    <row r="783" spans="1:4" x14ac:dyDescent="0.25">
      <c r="A783">
        <v>43832</v>
      </c>
      <c r="B783" t="s">
        <v>958</v>
      </c>
      <c r="C783" t="s">
        <v>146</v>
      </c>
      <c r="D783" s="155">
        <v>14.12</v>
      </c>
    </row>
    <row r="784" spans="1:4" x14ac:dyDescent="0.25">
      <c r="A784">
        <v>34602</v>
      </c>
      <c r="B784" t="s">
        <v>959</v>
      </c>
      <c r="C784" t="s">
        <v>146</v>
      </c>
      <c r="D784" s="155">
        <v>3.75</v>
      </c>
    </row>
    <row r="785" spans="1:4" x14ac:dyDescent="0.25">
      <c r="A785">
        <v>34607</v>
      </c>
      <c r="B785" t="s">
        <v>960</v>
      </c>
      <c r="C785" t="s">
        <v>146</v>
      </c>
      <c r="D785" s="155">
        <v>9.19</v>
      </c>
    </row>
    <row r="786" spans="1:4" x14ac:dyDescent="0.25">
      <c r="A786">
        <v>34609</v>
      </c>
      <c r="B786" t="s">
        <v>961</v>
      </c>
      <c r="C786" t="s">
        <v>146</v>
      </c>
      <c r="D786" s="155">
        <v>13.37</v>
      </c>
    </row>
    <row r="787" spans="1:4" x14ac:dyDescent="0.25">
      <c r="A787">
        <v>34618</v>
      </c>
      <c r="B787" t="s">
        <v>962</v>
      </c>
      <c r="C787" t="s">
        <v>146</v>
      </c>
      <c r="D787" s="155">
        <v>5.1100000000000003</v>
      </c>
    </row>
    <row r="788" spans="1:4" x14ac:dyDescent="0.25">
      <c r="A788">
        <v>34621</v>
      </c>
      <c r="B788" t="s">
        <v>963</v>
      </c>
      <c r="C788" t="s">
        <v>146</v>
      </c>
      <c r="D788" s="155">
        <v>12.67</v>
      </c>
    </row>
    <row r="789" spans="1:4" x14ac:dyDescent="0.25">
      <c r="A789">
        <v>34622</v>
      </c>
      <c r="B789" t="s">
        <v>964</v>
      </c>
      <c r="C789" t="s">
        <v>146</v>
      </c>
      <c r="D789" s="155">
        <v>18.82</v>
      </c>
    </row>
    <row r="790" spans="1:4" x14ac:dyDescent="0.25">
      <c r="A790">
        <v>34624</v>
      </c>
      <c r="B790" t="s">
        <v>965</v>
      </c>
      <c r="C790" t="s">
        <v>146</v>
      </c>
      <c r="D790" s="155">
        <v>6.83</v>
      </c>
    </row>
    <row r="791" spans="1:4" x14ac:dyDescent="0.25">
      <c r="A791">
        <v>34627</v>
      </c>
      <c r="B791" t="s">
        <v>966</v>
      </c>
      <c r="C791" t="s">
        <v>146</v>
      </c>
      <c r="D791" s="155">
        <v>16.46</v>
      </c>
    </row>
    <row r="792" spans="1:4" x14ac:dyDescent="0.25">
      <c r="A792">
        <v>34629</v>
      </c>
      <c r="B792" t="s">
        <v>967</v>
      </c>
      <c r="C792" t="s">
        <v>146</v>
      </c>
      <c r="D792" s="155">
        <v>25.15</v>
      </c>
    </row>
    <row r="793" spans="1:4" x14ac:dyDescent="0.25">
      <c r="A793">
        <v>39257</v>
      </c>
      <c r="B793" t="s">
        <v>968</v>
      </c>
      <c r="C793" t="s">
        <v>146</v>
      </c>
      <c r="D793" s="155">
        <v>5.12</v>
      </c>
    </row>
    <row r="794" spans="1:4" x14ac:dyDescent="0.25">
      <c r="A794">
        <v>39261</v>
      </c>
      <c r="B794" t="s">
        <v>969</v>
      </c>
      <c r="C794" t="s">
        <v>146</v>
      </c>
      <c r="D794" s="155">
        <v>29.3</v>
      </c>
    </row>
    <row r="795" spans="1:4" x14ac:dyDescent="0.25">
      <c r="A795">
        <v>39268</v>
      </c>
      <c r="B795" t="s">
        <v>970</v>
      </c>
      <c r="C795" t="s">
        <v>146</v>
      </c>
      <c r="D795" s="155">
        <v>458.05</v>
      </c>
    </row>
    <row r="796" spans="1:4" x14ac:dyDescent="0.25">
      <c r="A796">
        <v>39262</v>
      </c>
      <c r="B796" t="s">
        <v>971</v>
      </c>
      <c r="C796" t="s">
        <v>146</v>
      </c>
      <c r="D796" s="155">
        <v>46.66</v>
      </c>
    </row>
    <row r="797" spans="1:4" x14ac:dyDescent="0.25">
      <c r="A797">
        <v>39258</v>
      </c>
      <c r="B797" t="s">
        <v>972</v>
      </c>
      <c r="C797" t="s">
        <v>146</v>
      </c>
      <c r="D797" s="155">
        <v>7.71</v>
      </c>
    </row>
    <row r="798" spans="1:4" x14ac:dyDescent="0.25">
      <c r="A798">
        <v>39263</v>
      </c>
      <c r="B798" t="s">
        <v>973</v>
      </c>
      <c r="C798" t="s">
        <v>146</v>
      </c>
      <c r="D798" s="155">
        <v>80.69</v>
      </c>
    </row>
    <row r="799" spans="1:4" x14ac:dyDescent="0.25">
      <c r="A799">
        <v>39264</v>
      </c>
      <c r="B799" t="s">
        <v>974</v>
      </c>
      <c r="C799" t="s">
        <v>146</v>
      </c>
      <c r="D799" s="155">
        <v>111.78</v>
      </c>
    </row>
    <row r="800" spans="1:4" x14ac:dyDescent="0.25">
      <c r="A800">
        <v>39259</v>
      </c>
      <c r="B800" t="s">
        <v>975</v>
      </c>
      <c r="C800" t="s">
        <v>146</v>
      </c>
      <c r="D800" s="155">
        <v>11.88</v>
      </c>
    </row>
    <row r="801" spans="1:4" x14ac:dyDescent="0.25">
      <c r="A801">
        <v>39265</v>
      </c>
      <c r="B801" t="s">
        <v>976</v>
      </c>
      <c r="C801" t="s">
        <v>146</v>
      </c>
      <c r="D801" s="155">
        <v>151.76</v>
      </c>
    </row>
    <row r="802" spans="1:4" x14ac:dyDescent="0.25">
      <c r="A802">
        <v>39260</v>
      </c>
      <c r="B802" t="s">
        <v>977</v>
      </c>
      <c r="C802" t="s">
        <v>146</v>
      </c>
      <c r="D802" s="155">
        <v>18.190000000000001</v>
      </c>
    </row>
    <row r="803" spans="1:4" x14ac:dyDescent="0.25">
      <c r="A803">
        <v>39266</v>
      </c>
      <c r="B803" t="s">
        <v>978</v>
      </c>
      <c r="C803" t="s">
        <v>146</v>
      </c>
      <c r="D803" s="155">
        <v>229.01</v>
      </c>
    </row>
    <row r="804" spans="1:4" x14ac:dyDescent="0.25">
      <c r="A804">
        <v>39267</v>
      </c>
      <c r="B804" t="s">
        <v>979</v>
      </c>
      <c r="C804" t="s">
        <v>146</v>
      </c>
      <c r="D804" s="155">
        <v>286.32</v>
      </c>
    </row>
    <row r="805" spans="1:4" x14ac:dyDescent="0.25">
      <c r="A805">
        <v>11901</v>
      </c>
      <c r="B805" t="s">
        <v>980</v>
      </c>
      <c r="C805" t="s">
        <v>146</v>
      </c>
      <c r="D805" s="155">
        <v>0.48</v>
      </c>
    </row>
    <row r="806" spans="1:4" x14ac:dyDescent="0.25">
      <c r="A806">
        <v>11902</v>
      </c>
      <c r="B806" t="s">
        <v>981</v>
      </c>
      <c r="C806" t="s">
        <v>146</v>
      </c>
      <c r="D806" s="155">
        <v>0.92</v>
      </c>
    </row>
    <row r="807" spans="1:4" x14ac:dyDescent="0.25">
      <c r="A807">
        <v>11903</v>
      </c>
      <c r="B807" t="s">
        <v>982</v>
      </c>
      <c r="C807" t="s">
        <v>146</v>
      </c>
      <c r="D807" s="155">
        <v>0.98</v>
      </c>
    </row>
    <row r="808" spans="1:4" x14ac:dyDescent="0.25">
      <c r="A808">
        <v>11904</v>
      </c>
      <c r="B808" t="s">
        <v>983</v>
      </c>
      <c r="C808" t="s">
        <v>146</v>
      </c>
      <c r="D808" s="155">
        <v>1.48</v>
      </c>
    </row>
    <row r="809" spans="1:4" x14ac:dyDescent="0.25">
      <c r="A809">
        <v>11905</v>
      </c>
      <c r="B809" t="s">
        <v>984</v>
      </c>
      <c r="C809" t="s">
        <v>146</v>
      </c>
      <c r="D809" s="155">
        <v>1.81</v>
      </c>
    </row>
    <row r="810" spans="1:4" x14ac:dyDescent="0.25">
      <c r="A810">
        <v>11906</v>
      </c>
      <c r="B810" t="s">
        <v>985</v>
      </c>
      <c r="C810" t="s">
        <v>146</v>
      </c>
      <c r="D810" s="155">
        <v>2.2999999999999998</v>
      </c>
    </row>
    <row r="811" spans="1:4" x14ac:dyDescent="0.25">
      <c r="A811">
        <v>11919</v>
      </c>
      <c r="B811" t="s">
        <v>986</v>
      </c>
      <c r="C811" t="s">
        <v>146</v>
      </c>
      <c r="D811" s="155">
        <v>4.21</v>
      </c>
    </row>
    <row r="812" spans="1:4" x14ac:dyDescent="0.25">
      <c r="A812">
        <v>11920</v>
      </c>
      <c r="B812" t="s">
        <v>987</v>
      </c>
      <c r="C812" t="s">
        <v>146</v>
      </c>
      <c r="D812" s="155">
        <v>8.01</v>
      </c>
    </row>
    <row r="813" spans="1:4" x14ac:dyDescent="0.25">
      <c r="A813">
        <v>11924</v>
      </c>
      <c r="B813" t="s">
        <v>988</v>
      </c>
      <c r="C813" t="s">
        <v>146</v>
      </c>
      <c r="D813" s="155">
        <v>67.239999999999995</v>
      </c>
    </row>
    <row r="814" spans="1:4" x14ac:dyDescent="0.25">
      <c r="A814">
        <v>11921</v>
      </c>
      <c r="B814" t="s">
        <v>989</v>
      </c>
      <c r="C814" t="s">
        <v>146</v>
      </c>
      <c r="D814" s="155">
        <v>11.72</v>
      </c>
    </row>
    <row r="815" spans="1:4" x14ac:dyDescent="0.25">
      <c r="A815">
        <v>11922</v>
      </c>
      <c r="B815" t="s">
        <v>990</v>
      </c>
      <c r="C815" t="s">
        <v>146</v>
      </c>
      <c r="D815" s="155">
        <v>18.95</v>
      </c>
    </row>
    <row r="816" spans="1:4" x14ac:dyDescent="0.25">
      <c r="A816">
        <v>11923</v>
      </c>
      <c r="B816" t="s">
        <v>991</v>
      </c>
      <c r="C816" t="s">
        <v>146</v>
      </c>
      <c r="D816" s="155">
        <v>27.74</v>
      </c>
    </row>
    <row r="817" spans="1:4" x14ac:dyDescent="0.25">
      <c r="A817">
        <v>11916</v>
      </c>
      <c r="B817" t="s">
        <v>992</v>
      </c>
      <c r="C817" t="s">
        <v>146</v>
      </c>
      <c r="D817" s="155">
        <v>5.77</v>
      </c>
    </row>
    <row r="818" spans="1:4" x14ac:dyDescent="0.25">
      <c r="A818">
        <v>11914</v>
      </c>
      <c r="B818" t="s">
        <v>993</v>
      </c>
      <c r="C818" t="s">
        <v>146</v>
      </c>
      <c r="D818" s="155">
        <v>41.56</v>
      </c>
    </row>
    <row r="819" spans="1:4" x14ac:dyDescent="0.25">
      <c r="A819">
        <v>11917</v>
      </c>
      <c r="B819" t="s">
        <v>994</v>
      </c>
      <c r="C819" t="s">
        <v>146</v>
      </c>
      <c r="D819" s="155">
        <v>10.16</v>
      </c>
    </row>
    <row r="820" spans="1:4" x14ac:dyDescent="0.25">
      <c r="A820">
        <v>11918</v>
      </c>
      <c r="B820" t="s">
        <v>995</v>
      </c>
      <c r="C820" t="s">
        <v>146</v>
      </c>
      <c r="D820" s="155">
        <v>12.05</v>
      </c>
    </row>
    <row r="821" spans="1:4" x14ac:dyDescent="0.25">
      <c r="A821">
        <v>37734</v>
      </c>
      <c r="B821" t="s">
        <v>996</v>
      </c>
      <c r="C821" t="s">
        <v>145</v>
      </c>
      <c r="D821" s="168">
        <v>65425.69</v>
      </c>
    </row>
    <row r="822" spans="1:4" x14ac:dyDescent="0.25">
      <c r="A822">
        <v>42251</v>
      </c>
      <c r="B822" t="s">
        <v>997</v>
      </c>
      <c r="C822" t="s">
        <v>145</v>
      </c>
      <c r="D822" s="168">
        <v>74294.87</v>
      </c>
    </row>
    <row r="823" spans="1:4" x14ac:dyDescent="0.25">
      <c r="A823">
        <v>37733</v>
      </c>
      <c r="B823" t="s">
        <v>998</v>
      </c>
      <c r="C823" t="s">
        <v>145</v>
      </c>
      <c r="D823" s="168">
        <v>49055.94</v>
      </c>
    </row>
    <row r="824" spans="1:4" x14ac:dyDescent="0.25">
      <c r="A824">
        <v>37735</v>
      </c>
      <c r="B824" t="s">
        <v>999</v>
      </c>
      <c r="C824" t="s">
        <v>145</v>
      </c>
      <c r="D824" s="168">
        <v>59112.41</v>
      </c>
    </row>
    <row r="825" spans="1:4" x14ac:dyDescent="0.25">
      <c r="A825">
        <v>5090</v>
      </c>
      <c r="B825" t="s">
        <v>1000</v>
      </c>
      <c r="C825" t="s">
        <v>145</v>
      </c>
      <c r="D825" s="155">
        <v>19.48</v>
      </c>
    </row>
    <row r="826" spans="1:4" x14ac:dyDescent="0.25">
      <c r="A826">
        <v>5085</v>
      </c>
      <c r="B826" t="s">
        <v>1001</v>
      </c>
      <c r="C826" t="s">
        <v>145</v>
      </c>
      <c r="D826" s="155">
        <v>29</v>
      </c>
    </row>
    <row r="827" spans="1:4" x14ac:dyDescent="0.25">
      <c r="A827">
        <v>43603</v>
      </c>
      <c r="B827" t="s">
        <v>1002</v>
      </c>
      <c r="C827" t="s">
        <v>145</v>
      </c>
      <c r="D827" s="155">
        <v>41.43</v>
      </c>
    </row>
    <row r="828" spans="1:4" x14ac:dyDescent="0.25">
      <c r="A828">
        <v>38374</v>
      </c>
      <c r="B828" t="s">
        <v>1003</v>
      </c>
      <c r="C828" t="s">
        <v>145</v>
      </c>
      <c r="D828" s="168">
        <v>1075.7</v>
      </c>
    </row>
    <row r="829" spans="1:4" x14ac:dyDescent="0.25">
      <c r="A829">
        <v>20209</v>
      </c>
      <c r="B829" t="s">
        <v>1004</v>
      </c>
      <c r="C829" t="s">
        <v>146</v>
      </c>
      <c r="D829" s="155">
        <v>26.16</v>
      </c>
    </row>
    <row r="830" spans="1:4" x14ac:dyDescent="0.25">
      <c r="A830">
        <v>20212</v>
      </c>
      <c r="B830" t="s">
        <v>1005</v>
      </c>
      <c r="C830" t="s">
        <v>146</v>
      </c>
      <c r="D830" s="155">
        <v>21.9</v>
      </c>
    </row>
    <row r="831" spans="1:4" x14ac:dyDescent="0.25">
      <c r="A831">
        <v>4430</v>
      </c>
      <c r="B831" t="s">
        <v>1006</v>
      </c>
      <c r="C831" t="s">
        <v>146</v>
      </c>
      <c r="D831" s="155">
        <v>12.82</v>
      </c>
    </row>
    <row r="832" spans="1:4" x14ac:dyDescent="0.25">
      <c r="A832">
        <v>4433</v>
      </c>
      <c r="B832" t="s">
        <v>1007</v>
      </c>
      <c r="C832" t="s">
        <v>146</v>
      </c>
      <c r="D832" s="155">
        <v>25.07</v>
      </c>
    </row>
    <row r="833" spans="1:4" x14ac:dyDescent="0.25">
      <c r="A833">
        <v>4400</v>
      </c>
      <c r="B833" t="s">
        <v>1008</v>
      </c>
      <c r="C833" t="s">
        <v>146</v>
      </c>
      <c r="D833" s="155">
        <v>20.399999999999999</v>
      </c>
    </row>
    <row r="834" spans="1:4" x14ac:dyDescent="0.25">
      <c r="A834">
        <v>2729</v>
      </c>
      <c r="B834" t="s">
        <v>1009</v>
      </c>
      <c r="C834" t="s">
        <v>145</v>
      </c>
      <c r="D834" s="155">
        <v>24.71</v>
      </c>
    </row>
    <row r="835" spans="1:4" x14ac:dyDescent="0.25">
      <c r="A835">
        <v>4513</v>
      </c>
      <c r="B835" t="s">
        <v>1010</v>
      </c>
      <c r="C835" t="s">
        <v>146</v>
      </c>
      <c r="D835" s="155">
        <v>5.65</v>
      </c>
    </row>
    <row r="836" spans="1:4" x14ac:dyDescent="0.25">
      <c r="A836">
        <v>37106</v>
      </c>
      <c r="B836" t="s">
        <v>1011</v>
      </c>
      <c r="C836" t="s">
        <v>145</v>
      </c>
      <c r="D836" s="168">
        <v>5011.13</v>
      </c>
    </row>
    <row r="837" spans="1:4" x14ac:dyDescent="0.25">
      <c r="A837">
        <v>11869</v>
      </c>
      <c r="B837" t="s">
        <v>1012</v>
      </c>
      <c r="C837" t="s">
        <v>145</v>
      </c>
      <c r="D837" s="168">
        <v>1002.22</v>
      </c>
    </row>
    <row r="838" spans="1:4" x14ac:dyDescent="0.25">
      <c r="A838">
        <v>43981</v>
      </c>
      <c r="B838" t="s">
        <v>1013</v>
      </c>
      <c r="C838" t="s">
        <v>145</v>
      </c>
      <c r="D838" s="168">
        <v>7551.72</v>
      </c>
    </row>
    <row r="839" spans="1:4" x14ac:dyDescent="0.25">
      <c r="A839">
        <v>37104</v>
      </c>
      <c r="B839" t="s">
        <v>1014</v>
      </c>
      <c r="C839" t="s">
        <v>145</v>
      </c>
      <c r="D839" s="168">
        <v>1257.81</v>
      </c>
    </row>
    <row r="840" spans="1:4" x14ac:dyDescent="0.25">
      <c r="A840">
        <v>43982</v>
      </c>
      <c r="B840" t="s">
        <v>1015</v>
      </c>
      <c r="C840" t="s">
        <v>145</v>
      </c>
      <c r="D840" s="168">
        <v>11929.82</v>
      </c>
    </row>
    <row r="841" spans="1:4" x14ac:dyDescent="0.25">
      <c r="A841">
        <v>43978</v>
      </c>
      <c r="B841" t="s">
        <v>1016</v>
      </c>
      <c r="C841" t="s">
        <v>145</v>
      </c>
      <c r="D841" s="168">
        <v>1864.05</v>
      </c>
    </row>
    <row r="842" spans="1:4" x14ac:dyDescent="0.25">
      <c r="A842">
        <v>11871</v>
      </c>
      <c r="B842" t="s">
        <v>1017</v>
      </c>
      <c r="C842" t="s">
        <v>145</v>
      </c>
      <c r="D842" s="155">
        <v>467.19</v>
      </c>
    </row>
    <row r="843" spans="1:4" x14ac:dyDescent="0.25">
      <c r="A843">
        <v>37105</v>
      </c>
      <c r="B843" t="s">
        <v>1018</v>
      </c>
      <c r="C843" t="s">
        <v>145</v>
      </c>
      <c r="D843" s="168">
        <v>2874.58</v>
      </c>
    </row>
    <row r="844" spans="1:4" x14ac:dyDescent="0.25">
      <c r="A844">
        <v>43980</v>
      </c>
      <c r="B844" t="s">
        <v>1019</v>
      </c>
      <c r="C844" t="s">
        <v>145</v>
      </c>
      <c r="D844" s="168">
        <v>3579.99</v>
      </c>
    </row>
    <row r="845" spans="1:4" x14ac:dyDescent="0.25">
      <c r="A845">
        <v>43979</v>
      </c>
      <c r="B845" t="s">
        <v>1020</v>
      </c>
      <c r="C845" t="s">
        <v>145</v>
      </c>
      <c r="D845" s="155">
        <v>672.64</v>
      </c>
    </row>
    <row r="846" spans="1:4" x14ac:dyDescent="0.25">
      <c r="A846">
        <v>11868</v>
      </c>
      <c r="B846" t="s">
        <v>1021</v>
      </c>
      <c r="C846" t="s">
        <v>145</v>
      </c>
      <c r="D846" s="155">
        <v>650.51</v>
      </c>
    </row>
    <row r="847" spans="1:4" x14ac:dyDescent="0.25">
      <c r="A847">
        <v>34636</v>
      </c>
      <c r="B847" t="s">
        <v>1022</v>
      </c>
      <c r="C847" t="s">
        <v>145</v>
      </c>
      <c r="D847" s="155">
        <v>461.95</v>
      </c>
    </row>
    <row r="848" spans="1:4" x14ac:dyDescent="0.25">
      <c r="A848">
        <v>34639</v>
      </c>
      <c r="B848" t="s">
        <v>1023</v>
      </c>
      <c r="C848" t="s">
        <v>145</v>
      </c>
      <c r="D848" s="168">
        <v>1066.26</v>
      </c>
    </row>
    <row r="849" spans="1:4" x14ac:dyDescent="0.25">
      <c r="A849">
        <v>34640</v>
      </c>
      <c r="B849" t="s">
        <v>1024</v>
      </c>
      <c r="C849" t="s">
        <v>145</v>
      </c>
      <c r="D849" s="168">
        <v>1209.51</v>
      </c>
    </row>
    <row r="850" spans="1:4" x14ac:dyDescent="0.25">
      <c r="A850">
        <v>43977</v>
      </c>
      <c r="B850" t="s">
        <v>1025</v>
      </c>
      <c r="C850" t="s">
        <v>145</v>
      </c>
      <c r="D850" s="168">
        <v>2085.12</v>
      </c>
    </row>
    <row r="851" spans="1:4" x14ac:dyDescent="0.25">
      <c r="A851">
        <v>34637</v>
      </c>
      <c r="B851" t="s">
        <v>1026</v>
      </c>
      <c r="C851" t="s">
        <v>145</v>
      </c>
      <c r="D851" s="155">
        <v>279.36</v>
      </c>
    </row>
    <row r="852" spans="1:4" x14ac:dyDescent="0.25">
      <c r="A852">
        <v>34638</v>
      </c>
      <c r="B852" t="s">
        <v>1027</v>
      </c>
      <c r="C852" t="s">
        <v>145</v>
      </c>
      <c r="D852" s="155">
        <v>432.12</v>
      </c>
    </row>
    <row r="853" spans="1:4" x14ac:dyDescent="0.25">
      <c r="A853">
        <v>34641</v>
      </c>
      <c r="B853" t="s">
        <v>1028</v>
      </c>
      <c r="C853" t="s">
        <v>145</v>
      </c>
      <c r="D853" s="155">
        <v>93.63</v>
      </c>
    </row>
    <row r="854" spans="1:4" x14ac:dyDescent="0.25">
      <c r="A854">
        <v>43434</v>
      </c>
      <c r="B854" t="s">
        <v>1029</v>
      </c>
      <c r="C854" t="s">
        <v>145</v>
      </c>
      <c r="D854" s="155">
        <v>101.23</v>
      </c>
    </row>
    <row r="855" spans="1:4" x14ac:dyDescent="0.25">
      <c r="A855">
        <v>43435</v>
      </c>
      <c r="B855" t="s">
        <v>1030</v>
      </c>
      <c r="C855" t="s">
        <v>145</v>
      </c>
      <c r="D855" s="155">
        <v>185.6</v>
      </c>
    </row>
    <row r="856" spans="1:4" x14ac:dyDescent="0.25">
      <c r="A856">
        <v>43436</v>
      </c>
      <c r="B856" t="s">
        <v>1031</v>
      </c>
      <c r="C856" t="s">
        <v>145</v>
      </c>
      <c r="D856" s="155">
        <v>324.8</v>
      </c>
    </row>
    <row r="857" spans="1:4" x14ac:dyDescent="0.25">
      <c r="A857">
        <v>43437</v>
      </c>
      <c r="B857" t="s">
        <v>1032</v>
      </c>
      <c r="C857" t="s">
        <v>145</v>
      </c>
      <c r="D857" s="155">
        <v>588.87</v>
      </c>
    </row>
    <row r="858" spans="1:4" x14ac:dyDescent="0.25">
      <c r="A858">
        <v>43438</v>
      </c>
      <c r="B858" t="s">
        <v>1033</v>
      </c>
      <c r="C858" t="s">
        <v>145</v>
      </c>
      <c r="D858" s="168">
        <v>1054.56</v>
      </c>
    </row>
    <row r="859" spans="1:4" x14ac:dyDescent="0.25">
      <c r="A859">
        <v>41627</v>
      </c>
      <c r="B859" t="s">
        <v>1034</v>
      </c>
      <c r="C859" t="s">
        <v>145</v>
      </c>
      <c r="D859" s="155">
        <v>156.07</v>
      </c>
    </row>
    <row r="860" spans="1:4" x14ac:dyDescent="0.25">
      <c r="A860">
        <v>41628</v>
      </c>
      <c r="B860" t="s">
        <v>1035</v>
      </c>
      <c r="C860" t="s">
        <v>145</v>
      </c>
      <c r="D860" s="155">
        <v>286.83999999999997</v>
      </c>
    </row>
    <row r="861" spans="1:4" x14ac:dyDescent="0.25">
      <c r="A861">
        <v>41629</v>
      </c>
      <c r="B861" t="s">
        <v>1036</v>
      </c>
      <c r="C861" t="s">
        <v>145</v>
      </c>
      <c r="D861" s="155">
        <v>364.45</v>
      </c>
    </row>
    <row r="862" spans="1:4" x14ac:dyDescent="0.25">
      <c r="A862">
        <v>43429</v>
      </c>
      <c r="B862" t="s">
        <v>1037</v>
      </c>
      <c r="C862" t="s">
        <v>145</v>
      </c>
      <c r="D862" s="155">
        <v>80.75</v>
      </c>
    </row>
    <row r="863" spans="1:4" x14ac:dyDescent="0.25">
      <c r="A863">
        <v>43430</v>
      </c>
      <c r="B863" t="s">
        <v>1038</v>
      </c>
      <c r="C863" t="s">
        <v>145</v>
      </c>
      <c r="D863" s="155">
        <v>134.13999999999999</v>
      </c>
    </row>
    <row r="864" spans="1:4" x14ac:dyDescent="0.25">
      <c r="A864">
        <v>43431</v>
      </c>
      <c r="B864" t="s">
        <v>1039</v>
      </c>
      <c r="C864" t="s">
        <v>145</v>
      </c>
      <c r="D864" s="155">
        <v>259.83999999999997</v>
      </c>
    </row>
    <row r="865" spans="1:4" x14ac:dyDescent="0.25">
      <c r="A865">
        <v>43432</v>
      </c>
      <c r="B865" t="s">
        <v>1040</v>
      </c>
      <c r="C865" t="s">
        <v>145</v>
      </c>
      <c r="D865" s="155">
        <v>539.92999999999995</v>
      </c>
    </row>
    <row r="866" spans="1:4" x14ac:dyDescent="0.25">
      <c r="A866">
        <v>43433</v>
      </c>
      <c r="B866" t="s">
        <v>1041</v>
      </c>
      <c r="C866" t="s">
        <v>145</v>
      </c>
      <c r="D866" s="155">
        <v>851.24</v>
      </c>
    </row>
    <row r="867" spans="1:4" x14ac:dyDescent="0.25">
      <c r="A867">
        <v>43094</v>
      </c>
      <c r="B867" t="s">
        <v>1042</v>
      </c>
      <c r="C867" t="s">
        <v>145</v>
      </c>
      <c r="D867" s="155">
        <v>218.38</v>
      </c>
    </row>
    <row r="868" spans="1:4" x14ac:dyDescent="0.25">
      <c r="A868">
        <v>43093</v>
      </c>
      <c r="B868" t="s">
        <v>1043</v>
      </c>
      <c r="C868" t="s">
        <v>145</v>
      </c>
      <c r="D868" s="155">
        <v>232.07</v>
      </c>
    </row>
    <row r="869" spans="1:4" x14ac:dyDescent="0.25">
      <c r="A869">
        <v>1030</v>
      </c>
      <c r="B869" t="s">
        <v>1044</v>
      </c>
      <c r="C869" t="s">
        <v>145</v>
      </c>
      <c r="D869" s="155">
        <v>49.9</v>
      </c>
    </row>
    <row r="870" spans="1:4" x14ac:dyDescent="0.25">
      <c r="A870">
        <v>11694</v>
      </c>
      <c r="B870" t="s">
        <v>1045</v>
      </c>
      <c r="C870" t="s">
        <v>145</v>
      </c>
      <c r="D870" s="168">
        <v>1103.05</v>
      </c>
    </row>
    <row r="871" spans="1:4" x14ac:dyDescent="0.25">
      <c r="A871">
        <v>11881</v>
      </c>
      <c r="B871" t="s">
        <v>1046</v>
      </c>
      <c r="C871" t="s">
        <v>145</v>
      </c>
      <c r="D871" s="155">
        <v>143.41999999999999</v>
      </c>
    </row>
    <row r="872" spans="1:4" x14ac:dyDescent="0.25">
      <c r="A872">
        <v>35277</v>
      </c>
      <c r="B872" t="s">
        <v>1047</v>
      </c>
      <c r="C872" t="s">
        <v>145</v>
      </c>
      <c r="D872" s="155">
        <v>411.14</v>
      </c>
    </row>
    <row r="873" spans="1:4" x14ac:dyDescent="0.25">
      <c r="A873">
        <v>10521</v>
      </c>
      <c r="B873" t="s">
        <v>1048</v>
      </c>
      <c r="C873" t="s">
        <v>145</v>
      </c>
      <c r="D873" s="155">
        <v>400.9</v>
      </c>
    </row>
    <row r="874" spans="1:4" x14ac:dyDescent="0.25">
      <c r="A874">
        <v>10885</v>
      </c>
      <c r="B874" t="s">
        <v>1049</v>
      </c>
      <c r="C874" t="s">
        <v>145</v>
      </c>
      <c r="D874" s="155">
        <v>507.1</v>
      </c>
    </row>
    <row r="875" spans="1:4" x14ac:dyDescent="0.25">
      <c r="A875">
        <v>20962</v>
      </c>
      <c r="B875" t="s">
        <v>1050</v>
      </c>
      <c r="C875" t="s">
        <v>145</v>
      </c>
      <c r="D875" s="155">
        <v>420</v>
      </c>
    </row>
    <row r="876" spans="1:4" x14ac:dyDescent="0.25">
      <c r="A876">
        <v>20963</v>
      </c>
      <c r="B876" t="s">
        <v>1051</v>
      </c>
      <c r="C876" t="s">
        <v>145</v>
      </c>
      <c r="D876" s="155">
        <v>513.05999999999995</v>
      </c>
    </row>
    <row r="877" spans="1:4" x14ac:dyDescent="0.25">
      <c r="A877">
        <v>34643</v>
      </c>
      <c r="B877" t="s">
        <v>1052</v>
      </c>
      <c r="C877" t="s">
        <v>145</v>
      </c>
      <c r="D877" s="155">
        <v>47.35</v>
      </c>
    </row>
    <row r="878" spans="1:4" x14ac:dyDescent="0.25">
      <c r="A878">
        <v>41480</v>
      </c>
      <c r="B878" t="s">
        <v>1053</v>
      </c>
      <c r="C878" t="s">
        <v>145</v>
      </c>
      <c r="D878" s="155">
        <v>54.9</v>
      </c>
    </row>
    <row r="879" spans="1:4" x14ac:dyDescent="0.25">
      <c r="A879">
        <v>41474</v>
      </c>
      <c r="B879" t="s">
        <v>1054</v>
      </c>
      <c r="C879" t="s">
        <v>145</v>
      </c>
      <c r="D879" s="155">
        <v>87.7</v>
      </c>
    </row>
    <row r="880" spans="1:4" x14ac:dyDescent="0.25">
      <c r="A880">
        <v>41475</v>
      </c>
      <c r="B880" t="s">
        <v>1055</v>
      </c>
      <c r="C880" t="s">
        <v>145</v>
      </c>
      <c r="D880" s="155">
        <v>74.83</v>
      </c>
    </row>
    <row r="881" spans="1:4" x14ac:dyDescent="0.25">
      <c r="A881">
        <v>41476</v>
      </c>
      <c r="B881" t="s">
        <v>1056</v>
      </c>
      <c r="C881" t="s">
        <v>145</v>
      </c>
      <c r="D881" s="155">
        <v>163.84</v>
      </c>
    </row>
    <row r="882" spans="1:4" x14ac:dyDescent="0.25">
      <c r="A882">
        <v>2555</v>
      </c>
      <c r="B882" t="s">
        <v>1057</v>
      </c>
      <c r="C882" t="s">
        <v>145</v>
      </c>
      <c r="D882" s="155">
        <v>2.2999999999999998</v>
      </c>
    </row>
    <row r="883" spans="1:4" x14ac:dyDescent="0.25">
      <c r="A883">
        <v>2556</v>
      </c>
      <c r="B883" t="s">
        <v>1058</v>
      </c>
      <c r="C883" t="s">
        <v>145</v>
      </c>
      <c r="D883" s="155">
        <v>2.38</v>
      </c>
    </row>
    <row r="884" spans="1:4" x14ac:dyDescent="0.25">
      <c r="A884">
        <v>2557</v>
      </c>
      <c r="B884" t="s">
        <v>1059</v>
      </c>
      <c r="C884" t="s">
        <v>145</v>
      </c>
      <c r="D884" s="155">
        <v>5.03</v>
      </c>
    </row>
    <row r="885" spans="1:4" x14ac:dyDescent="0.25">
      <c r="A885">
        <v>10569</v>
      </c>
      <c r="B885" t="s">
        <v>1060</v>
      </c>
      <c r="C885" t="s">
        <v>145</v>
      </c>
      <c r="D885" s="155">
        <v>5.03</v>
      </c>
    </row>
    <row r="886" spans="1:4" x14ac:dyDescent="0.25">
      <c r="A886">
        <v>39810</v>
      </c>
      <c r="B886" t="s">
        <v>1061</v>
      </c>
      <c r="C886" t="s">
        <v>145</v>
      </c>
      <c r="D886" s="155">
        <v>29.47</v>
      </c>
    </row>
    <row r="887" spans="1:4" x14ac:dyDescent="0.25">
      <c r="A887">
        <v>39811</v>
      </c>
      <c r="B887" t="s">
        <v>1062</v>
      </c>
      <c r="C887" t="s">
        <v>145</v>
      </c>
      <c r="D887" s="155">
        <v>36.049999999999997</v>
      </c>
    </row>
    <row r="888" spans="1:4" x14ac:dyDescent="0.25">
      <c r="A888">
        <v>39812</v>
      </c>
      <c r="B888" t="s">
        <v>1063</v>
      </c>
      <c r="C888" t="s">
        <v>145</v>
      </c>
      <c r="D888" s="155">
        <v>59.27</v>
      </c>
    </row>
    <row r="889" spans="1:4" x14ac:dyDescent="0.25">
      <c r="A889">
        <v>43096</v>
      </c>
      <c r="B889" t="s">
        <v>1064</v>
      </c>
      <c r="C889" t="s">
        <v>145</v>
      </c>
      <c r="D889" s="155">
        <v>196.47</v>
      </c>
    </row>
    <row r="890" spans="1:4" x14ac:dyDescent="0.25">
      <c r="A890">
        <v>43102</v>
      </c>
      <c r="B890" t="s">
        <v>1065</v>
      </c>
      <c r="C890" t="s">
        <v>145</v>
      </c>
      <c r="D890" s="155">
        <v>119.46</v>
      </c>
    </row>
    <row r="891" spans="1:4" x14ac:dyDescent="0.25">
      <c r="A891">
        <v>43103</v>
      </c>
      <c r="B891" t="s">
        <v>1066</v>
      </c>
      <c r="C891" t="s">
        <v>145</v>
      </c>
      <c r="D891" s="155">
        <v>175.91</v>
      </c>
    </row>
    <row r="892" spans="1:4" x14ac:dyDescent="0.25">
      <c r="A892">
        <v>43098</v>
      </c>
      <c r="B892" t="s">
        <v>1067</v>
      </c>
      <c r="C892" t="s">
        <v>145</v>
      </c>
      <c r="D892" s="155">
        <v>66.55</v>
      </c>
    </row>
    <row r="893" spans="1:4" x14ac:dyDescent="0.25">
      <c r="A893">
        <v>43097</v>
      </c>
      <c r="B893" t="s">
        <v>1068</v>
      </c>
      <c r="C893" t="s">
        <v>145</v>
      </c>
      <c r="D893" s="155">
        <v>39.43</v>
      </c>
    </row>
    <row r="894" spans="1:4" x14ac:dyDescent="0.25">
      <c r="A894">
        <v>43104</v>
      </c>
      <c r="B894" t="s">
        <v>1069</v>
      </c>
      <c r="C894" t="s">
        <v>145</v>
      </c>
      <c r="D894" s="155">
        <v>466.4</v>
      </c>
    </row>
    <row r="895" spans="1:4" x14ac:dyDescent="0.25">
      <c r="A895">
        <v>39771</v>
      </c>
      <c r="B895" t="s">
        <v>1070</v>
      </c>
      <c r="C895" t="s">
        <v>145</v>
      </c>
      <c r="D895" s="155">
        <v>48.33</v>
      </c>
    </row>
    <row r="896" spans="1:4" x14ac:dyDescent="0.25">
      <c r="A896">
        <v>39772</v>
      </c>
      <c r="B896" t="s">
        <v>1071</v>
      </c>
      <c r="C896" t="s">
        <v>145</v>
      </c>
      <c r="D896" s="155">
        <v>95</v>
      </c>
    </row>
    <row r="897" spans="1:4" x14ac:dyDescent="0.25">
      <c r="A897">
        <v>39773</v>
      </c>
      <c r="B897" t="s">
        <v>1072</v>
      </c>
      <c r="C897" t="s">
        <v>145</v>
      </c>
      <c r="D897" s="155">
        <v>152.69</v>
      </c>
    </row>
    <row r="898" spans="1:4" x14ac:dyDescent="0.25">
      <c r="A898">
        <v>39774</v>
      </c>
      <c r="B898" t="s">
        <v>1073</v>
      </c>
      <c r="C898" t="s">
        <v>145</v>
      </c>
      <c r="D898" s="155">
        <v>228.39</v>
      </c>
    </row>
    <row r="899" spans="1:4" x14ac:dyDescent="0.25">
      <c r="A899">
        <v>39775</v>
      </c>
      <c r="B899" t="s">
        <v>1074</v>
      </c>
      <c r="C899" t="s">
        <v>145</v>
      </c>
      <c r="D899" s="155">
        <v>304.81</v>
      </c>
    </row>
    <row r="900" spans="1:4" x14ac:dyDescent="0.25">
      <c r="A900">
        <v>39776</v>
      </c>
      <c r="B900" t="s">
        <v>1075</v>
      </c>
      <c r="C900" t="s">
        <v>145</v>
      </c>
      <c r="D900" s="155">
        <v>368.37</v>
      </c>
    </row>
    <row r="901" spans="1:4" x14ac:dyDescent="0.25">
      <c r="A901">
        <v>39777</v>
      </c>
      <c r="B901" t="s">
        <v>1076</v>
      </c>
      <c r="C901" t="s">
        <v>145</v>
      </c>
      <c r="D901" s="155">
        <v>466.9</v>
      </c>
    </row>
    <row r="902" spans="1:4" x14ac:dyDescent="0.25">
      <c r="A902">
        <v>20254</v>
      </c>
      <c r="B902" t="s">
        <v>1077</v>
      </c>
      <c r="C902" t="s">
        <v>145</v>
      </c>
      <c r="D902" s="155">
        <v>33.89</v>
      </c>
    </row>
    <row r="903" spans="1:4" x14ac:dyDescent="0.25">
      <c r="A903">
        <v>20253</v>
      </c>
      <c r="B903" t="s">
        <v>1078</v>
      </c>
      <c r="C903" t="s">
        <v>145</v>
      </c>
      <c r="D903" s="155">
        <v>111.28</v>
      </c>
    </row>
    <row r="904" spans="1:4" x14ac:dyDescent="0.25">
      <c r="A904">
        <v>11247</v>
      </c>
      <c r="B904" t="s">
        <v>1079</v>
      </c>
      <c r="C904" t="s">
        <v>145</v>
      </c>
      <c r="D904" s="168">
        <v>2139.79</v>
      </c>
    </row>
    <row r="905" spans="1:4" x14ac:dyDescent="0.25">
      <c r="A905">
        <v>11250</v>
      </c>
      <c r="B905" t="s">
        <v>1080</v>
      </c>
      <c r="C905" t="s">
        <v>145</v>
      </c>
      <c r="D905" s="155">
        <v>92.12</v>
      </c>
    </row>
    <row r="906" spans="1:4" x14ac:dyDescent="0.25">
      <c r="A906">
        <v>11249</v>
      </c>
      <c r="B906" t="s">
        <v>1081</v>
      </c>
      <c r="C906" t="s">
        <v>145</v>
      </c>
      <c r="D906" s="168">
        <v>4179.76</v>
      </c>
    </row>
    <row r="907" spans="1:4" x14ac:dyDescent="0.25">
      <c r="A907">
        <v>11251</v>
      </c>
      <c r="B907" t="s">
        <v>1082</v>
      </c>
      <c r="C907" t="s">
        <v>145</v>
      </c>
      <c r="D907" s="155">
        <v>204.05</v>
      </c>
    </row>
    <row r="908" spans="1:4" x14ac:dyDescent="0.25">
      <c r="A908">
        <v>11253</v>
      </c>
      <c r="B908" t="s">
        <v>1083</v>
      </c>
      <c r="C908" t="s">
        <v>145</v>
      </c>
      <c r="D908" s="155">
        <v>338.13</v>
      </c>
    </row>
    <row r="909" spans="1:4" x14ac:dyDescent="0.25">
      <c r="A909">
        <v>11255</v>
      </c>
      <c r="B909" t="s">
        <v>1084</v>
      </c>
      <c r="C909" t="s">
        <v>145</v>
      </c>
      <c r="D909" s="155">
        <v>505.51</v>
      </c>
    </row>
    <row r="910" spans="1:4" x14ac:dyDescent="0.25">
      <c r="A910">
        <v>14055</v>
      </c>
      <c r="B910" t="s">
        <v>1085</v>
      </c>
      <c r="C910" t="s">
        <v>145</v>
      </c>
      <c r="D910" s="168">
        <v>1016.91</v>
      </c>
    </row>
    <row r="911" spans="1:4" x14ac:dyDescent="0.25">
      <c r="A911">
        <v>11256</v>
      </c>
      <c r="B911" t="s">
        <v>1086</v>
      </c>
      <c r="C911" t="s">
        <v>145</v>
      </c>
      <c r="D911" s="155">
        <v>633.20000000000005</v>
      </c>
    </row>
    <row r="912" spans="1:4" x14ac:dyDescent="0.25">
      <c r="A912">
        <v>1872</v>
      </c>
      <c r="B912" t="s">
        <v>1087</v>
      </c>
      <c r="C912" t="s">
        <v>145</v>
      </c>
      <c r="D912" s="155">
        <v>2.62</v>
      </c>
    </row>
    <row r="913" spans="1:4" x14ac:dyDescent="0.25">
      <c r="A913">
        <v>1873</v>
      </c>
      <c r="B913" t="s">
        <v>1088</v>
      </c>
      <c r="C913" t="s">
        <v>145</v>
      </c>
      <c r="D913" s="155">
        <v>5.21</v>
      </c>
    </row>
    <row r="914" spans="1:4" x14ac:dyDescent="0.25">
      <c r="A914">
        <v>39693</v>
      </c>
      <c r="B914" t="s">
        <v>1089</v>
      </c>
      <c r="C914" t="s">
        <v>145</v>
      </c>
      <c r="D914" s="168">
        <v>3976.8</v>
      </c>
    </row>
    <row r="915" spans="1:4" x14ac:dyDescent="0.25">
      <c r="A915">
        <v>39692</v>
      </c>
      <c r="B915" t="s">
        <v>1090</v>
      </c>
      <c r="C915" t="s">
        <v>145</v>
      </c>
      <c r="D915" s="168">
        <v>1272.49</v>
      </c>
    </row>
    <row r="916" spans="1:4" x14ac:dyDescent="0.25">
      <c r="A916">
        <v>1062</v>
      </c>
      <c r="B916" t="s">
        <v>1091</v>
      </c>
      <c r="C916" t="s">
        <v>145</v>
      </c>
      <c r="D916" s="155">
        <v>403.27</v>
      </c>
    </row>
    <row r="917" spans="1:4" x14ac:dyDescent="0.25">
      <c r="A917">
        <v>39686</v>
      </c>
      <c r="B917" t="s">
        <v>1092</v>
      </c>
      <c r="C917" t="s">
        <v>145</v>
      </c>
      <c r="D917" s="155">
        <v>652.98</v>
      </c>
    </row>
    <row r="918" spans="1:4" x14ac:dyDescent="0.25">
      <c r="A918">
        <v>43095</v>
      </c>
      <c r="B918" t="s">
        <v>1093</v>
      </c>
      <c r="C918" t="s">
        <v>145</v>
      </c>
      <c r="D918" s="155">
        <v>129.46</v>
      </c>
    </row>
    <row r="919" spans="1:4" x14ac:dyDescent="0.25">
      <c r="A919">
        <v>1871</v>
      </c>
      <c r="B919" t="s">
        <v>1094</v>
      </c>
      <c r="C919" t="s">
        <v>145</v>
      </c>
      <c r="D919" s="155">
        <v>4.6900000000000004</v>
      </c>
    </row>
    <row r="920" spans="1:4" x14ac:dyDescent="0.25">
      <c r="A920">
        <v>12001</v>
      </c>
      <c r="B920" t="s">
        <v>1095</v>
      </c>
      <c r="C920" t="s">
        <v>145</v>
      </c>
      <c r="D920" s="155">
        <v>6.78</v>
      </c>
    </row>
    <row r="921" spans="1:4" x14ac:dyDescent="0.25">
      <c r="A921">
        <v>11882</v>
      </c>
      <c r="B921" t="s">
        <v>1096</v>
      </c>
      <c r="C921" t="s">
        <v>145</v>
      </c>
      <c r="D921" s="155">
        <v>102.92</v>
      </c>
    </row>
    <row r="922" spans="1:4" x14ac:dyDescent="0.25">
      <c r="A922">
        <v>1068</v>
      </c>
      <c r="B922" t="s">
        <v>1097</v>
      </c>
      <c r="C922" t="s">
        <v>145</v>
      </c>
      <c r="D922" s="168">
        <v>2660</v>
      </c>
    </row>
    <row r="923" spans="1:4" x14ac:dyDescent="0.25">
      <c r="A923">
        <v>39690</v>
      </c>
      <c r="B923" t="s">
        <v>1098</v>
      </c>
      <c r="C923" t="s">
        <v>145</v>
      </c>
      <c r="D923" s="168">
        <v>4462.6000000000004</v>
      </c>
    </row>
    <row r="924" spans="1:4" x14ac:dyDescent="0.25">
      <c r="A924">
        <v>39691</v>
      </c>
      <c r="B924" t="s">
        <v>1099</v>
      </c>
      <c r="C924" t="s">
        <v>145</v>
      </c>
      <c r="D924" s="168">
        <v>5612.7</v>
      </c>
    </row>
    <row r="925" spans="1:4" x14ac:dyDescent="0.25">
      <c r="A925">
        <v>39808</v>
      </c>
      <c r="B925" t="s">
        <v>1100</v>
      </c>
      <c r="C925" t="s">
        <v>145</v>
      </c>
      <c r="D925" s="155">
        <v>67.59</v>
      </c>
    </row>
    <row r="926" spans="1:4" x14ac:dyDescent="0.25">
      <c r="A926">
        <v>39809</v>
      </c>
      <c r="B926" t="s">
        <v>1101</v>
      </c>
      <c r="C926" t="s">
        <v>145</v>
      </c>
      <c r="D926" s="155">
        <v>160.32</v>
      </c>
    </row>
    <row r="927" spans="1:4" x14ac:dyDescent="0.25">
      <c r="A927">
        <v>43439</v>
      </c>
      <c r="B927" t="s">
        <v>1102</v>
      </c>
      <c r="C927" t="s">
        <v>145</v>
      </c>
      <c r="D927" s="155">
        <v>472.44</v>
      </c>
    </row>
    <row r="928" spans="1:4" x14ac:dyDescent="0.25">
      <c r="A928">
        <v>5103</v>
      </c>
      <c r="B928" t="s">
        <v>1103</v>
      </c>
      <c r="C928" t="s">
        <v>145</v>
      </c>
      <c r="D928" s="155">
        <v>26.03</v>
      </c>
    </row>
    <row r="929" spans="1:4" x14ac:dyDescent="0.25">
      <c r="A929">
        <v>11880</v>
      </c>
      <c r="B929" t="s">
        <v>1104</v>
      </c>
      <c r="C929" t="s">
        <v>145</v>
      </c>
      <c r="D929" s="155">
        <v>109.47</v>
      </c>
    </row>
    <row r="930" spans="1:4" x14ac:dyDescent="0.25">
      <c r="A930">
        <v>11714</v>
      </c>
      <c r="B930" t="s">
        <v>1105</v>
      </c>
      <c r="C930" t="s">
        <v>145</v>
      </c>
      <c r="D930" s="155">
        <v>74.58</v>
      </c>
    </row>
    <row r="931" spans="1:4" x14ac:dyDescent="0.25">
      <c r="A931">
        <v>11712</v>
      </c>
      <c r="B931" t="s">
        <v>1106</v>
      </c>
      <c r="C931" t="s">
        <v>145</v>
      </c>
      <c r="D931" s="155">
        <v>48.7</v>
      </c>
    </row>
    <row r="932" spans="1:4" x14ac:dyDescent="0.25">
      <c r="A932">
        <v>11717</v>
      </c>
      <c r="B932" t="s">
        <v>1107</v>
      </c>
      <c r="C932" t="s">
        <v>145</v>
      </c>
      <c r="D932" s="155">
        <v>58.71</v>
      </c>
    </row>
    <row r="933" spans="1:4" x14ac:dyDescent="0.25">
      <c r="A933">
        <v>1106</v>
      </c>
      <c r="B933" t="s">
        <v>1108</v>
      </c>
      <c r="C933" t="s">
        <v>147</v>
      </c>
      <c r="D933" s="155">
        <v>1.0900000000000001</v>
      </c>
    </row>
    <row r="934" spans="1:4" x14ac:dyDescent="0.25">
      <c r="A934">
        <v>11161</v>
      </c>
      <c r="B934" t="s">
        <v>1109</v>
      </c>
      <c r="C934" t="s">
        <v>147</v>
      </c>
      <c r="D934" s="155">
        <v>1.82</v>
      </c>
    </row>
    <row r="935" spans="1:4" x14ac:dyDescent="0.25">
      <c r="A935">
        <v>1107</v>
      </c>
      <c r="B935" t="s">
        <v>1110</v>
      </c>
      <c r="C935" t="s">
        <v>147</v>
      </c>
      <c r="D935" s="155">
        <v>0.92</v>
      </c>
    </row>
    <row r="936" spans="1:4" x14ac:dyDescent="0.25">
      <c r="A936">
        <v>44479</v>
      </c>
      <c r="B936" t="s">
        <v>1111</v>
      </c>
      <c r="C936" t="s">
        <v>147</v>
      </c>
      <c r="D936" s="155">
        <v>0.21</v>
      </c>
    </row>
    <row r="937" spans="1:4" x14ac:dyDescent="0.25">
      <c r="A937">
        <v>41068</v>
      </c>
      <c r="B937" t="s">
        <v>1112</v>
      </c>
      <c r="C937" t="s">
        <v>151</v>
      </c>
      <c r="D937" s="168">
        <v>2918.67</v>
      </c>
    </row>
    <row r="938" spans="1:4" x14ac:dyDescent="0.25">
      <c r="A938">
        <v>4759</v>
      </c>
      <c r="B938" t="s">
        <v>1113</v>
      </c>
      <c r="C938" t="s">
        <v>150</v>
      </c>
      <c r="D938" s="155">
        <v>16.61</v>
      </c>
    </row>
    <row r="939" spans="1:4" x14ac:dyDescent="0.25">
      <c r="A939">
        <v>12618</v>
      </c>
      <c r="B939" t="s">
        <v>1114</v>
      </c>
      <c r="C939" t="s">
        <v>145</v>
      </c>
      <c r="D939" s="155">
        <v>258.69</v>
      </c>
    </row>
    <row r="940" spans="1:4" x14ac:dyDescent="0.25">
      <c r="A940">
        <v>1108</v>
      </c>
      <c r="B940" t="s">
        <v>1115</v>
      </c>
      <c r="C940" t="s">
        <v>146</v>
      </c>
      <c r="D940" s="155">
        <v>43.38</v>
      </c>
    </row>
    <row r="941" spans="1:4" x14ac:dyDescent="0.25">
      <c r="A941">
        <v>1117</v>
      </c>
      <c r="B941" t="s">
        <v>1116</v>
      </c>
      <c r="C941" t="s">
        <v>146</v>
      </c>
      <c r="D941" s="155">
        <v>43.72</v>
      </c>
    </row>
    <row r="942" spans="1:4" x14ac:dyDescent="0.25">
      <c r="A942">
        <v>1118</v>
      </c>
      <c r="B942" t="s">
        <v>1117</v>
      </c>
      <c r="C942" t="s">
        <v>146</v>
      </c>
      <c r="D942" s="155">
        <v>51.67</v>
      </c>
    </row>
    <row r="943" spans="1:4" x14ac:dyDescent="0.25">
      <c r="A943">
        <v>1110</v>
      </c>
      <c r="B943" t="s">
        <v>1118</v>
      </c>
      <c r="C943" t="s">
        <v>146</v>
      </c>
      <c r="D943" s="155">
        <v>51.67</v>
      </c>
    </row>
    <row r="944" spans="1:4" x14ac:dyDescent="0.25">
      <c r="A944">
        <v>40784</v>
      </c>
      <c r="B944" t="s">
        <v>1119</v>
      </c>
      <c r="C944" t="s">
        <v>146</v>
      </c>
      <c r="D944" s="155">
        <v>142.52000000000001</v>
      </c>
    </row>
    <row r="945" spans="1:4" x14ac:dyDescent="0.25">
      <c r="A945">
        <v>40782</v>
      </c>
      <c r="B945" t="s">
        <v>1120</v>
      </c>
      <c r="C945" t="s">
        <v>146</v>
      </c>
      <c r="D945" s="155">
        <v>55.93</v>
      </c>
    </row>
    <row r="946" spans="1:4" x14ac:dyDescent="0.25">
      <c r="A946">
        <v>40783</v>
      </c>
      <c r="B946" t="s">
        <v>1121</v>
      </c>
      <c r="C946" t="s">
        <v>146</v>
      </c>
      <c r="D946" s="155">
        <v>72.86</v>
      </c>
    </row>
    <row r="947" spans="1:4" x14ac:dyDescent="0.25">
      <c r="A947">
        <v>1109</v>
      </c>
      <c r="B947" t="s">
        <v>1122</v>
      </c>
      <c r="C947" t="s">
        <v>146</v>
      </c>
      <c r="D947" s="155">
        <v>43.38</v>
      </c>
    </row>
    <row r="948" spans="1:4" x14ac:dyDescent="0.25">
      <c r="A948">
        <v>1119</v>
      </c>
      <c r="B948" t="s">
        <v>1123</v>
      </c>
      <c r="C948" t="s">
        <v>146</v>
      </c>
      <c r="D948" s="155">
        <v>27.96</v>
      </c>
    </row>
    <row r="949" spans="1:4" x14ac:dyDescent="0.25">
      <c r="A949">
        <v>13115</v>
      </c>
      <c r="B949" t="s">
        <v>1124</v>
      </c>
      <c r="C949" t="s">
        <v>146</v>
      </c>
      <c r="D949" s="155">
        <v>24.32</v>
      </c>
    </row>
    <row r="950" spans="1:4" x14ac:dyDescent="0.25">
      <c r="A950">
        <v>10541</v>
      </c>
      <c r="B950" t="s">
        <v>1125</v>
      </c>
      <c r="C950" t="s">
        <v>146</v>
      </c>
      <c r="D950" s="155">
        <v>29.72</v>
      </c>
    </row>
    <row r="951" spans="1:4" x14ac:dyDescent="0.25">
      <c r="A951">
        <v>10542</v>
      </c>
      <c r="B951" t="s">
        <v>1126</v>
      </c>
      <c r="C951" t="s">
        <v>146</v>
      </c>
      <c r="D951" s="155">
        <v>38.869999999999997</v>
      </c>
    </row>
    <row r="952" spans="1:4" x14ac:dyDescent="0.25">
      <c r="A952">
        <v>10543</v>
      </c>
      <c r="B952" t="s">
        <v>1127</v>
      </c>
      <c r="C952" t="s">
        <v>146</v>
      </c>
      <c r="D952" s="155">
        <v>63.06</v>
      </c>
    </row>
    <row r="953" spans="1:4" x14ac:dyDescent="0.25">
      <c r="A953">
        <v>10544</v>
      </c>
      <c r="B953" t="s">
        <v>1128</v>
      </c>
      <c r="C953" t="s">
        <v>146</v>
      </c>
      <c r="D953" s="155">
        <v>81.56</v>
      </c>
    </row>
    <row r="954" spans="1:4" x14ac:dyDescent="0.25">
      <c r="A954">
        <v>10545</v>
      </c>
      <c r="B954" t="s">
        <v>1129</v>
      </c>
      <c r="C954" t="s">
        <v>146</v>
      </c>
      <c r="D954" s="155">
        <v>152.43</v>
      </c>
    </row>
    <row r="955" spans="1:4" x14ac:dyDescent="0.25">
      <c r="A955">
        <v>38365</v>
      </c>
      <c r="B955" t="s">
        <v>1130</v>
      </c>
      <c r="C955" t="s">
        <v>152</v>
      </c>
      <c r="D955" s="155">
        <v>2.19</v>
      </c>
    </row>
    <row r="956" spans="1:4" x14ac:dyDescent="0.25">
      <c r="A956">
        <v>44056</v>
      </c>
      <c r="B956" t="s">
        <v>1131</v>
      </c>
      <c r="C956" t="s">
        <v>145</v>
      </c>
      <c r="D956" s="168">
        <v>418810.79</v>
      </c>
    </row>
    <row r="957" spans="1:4" x14ac:dyDescent="0.25">
      <c r="A957">
        <v>44057</v>
      </c>
      <c r="B957" t="s">
        <v>1132</v>
      </c>
      <c r="C957" t="s">
        <v>145</v>
      </c>
      <c r="D957" s="168">
        <v>447000</v>
      </c>
    </row>
    <row r="958" spans="1:4" x14ac:dyDescent="0.25">
      <c r="A958">
        <v>37754</v>
      </c>
      <c r="B958" t="s">
        <v>1133</v>
      </c>
      <c r="C958" t="s">
        <v>145</v>
      </c>
      <c r="D958" s="168">
        <v>462141.63</v>
      </c>
    </row>
    <row r="959" spans="1:4" x14ac:dyDescent="0.25">
      <c r="A959">
        <v>37757</v>
      </c>
      <c r="B959" t="s">
        <v>1134</v>
      </c>
      <c r="C959" t="s">
        <v>145</v>
      </c>
      <c r="D959" s="168">
        <v>515459.48</v>
      </c>
    </row>
    <row r="960" spans="1:4" x14ac:dyDescent="0.25">
      <c r="A960">
        <v>44058</v>
      </c>
      <c r="B960" t="s">
        <v>1135</v>
      </c>
      <c r="C960" t="s">
        <v>145</v>
      </c>
      <c r="D960" s="168">
        <v>487270.27</v>
      </c>
    </row>
    <row r="961" spans="1:4" x14ac:dyDescent="0.25">
      <c r="A961">
        <v>37752</v>
      </c>
      <c r="B961" t="s">
        <v>1136</v>
      </c>
      <c r="C961" t="s">
        <v>145</v>
      </c>
      <c r="D961" s="168">
        <v>507405.38</v>
      </c>
    </row>
    <row r="962" spans="1:4" x14ac:dyDescent="0.25">
      <c r="A962">
        <v>44059</v>
      </c>
      <c r="B962" t="s">
        <v>1137</v>
      </c>
      <c r="C962" t="s">
        <v>145</v>
      </c>
      <c r="D962" s="168">
        <v>401091.89</v>
      </c>
    </row>
    <row r="963" spans="1:4" x14ac:dyDescent="0.25">
      <c r="A963">
        <v>37750</v>
      </c>
      <c r="B963" t="s">
        <v>1138</v>
      </c>
      <c r="C963" t="s">
        <v>145</v>
      </c>
      <c r="D963" s="168">
        <v>401897.29</v>
      </c>
    </row>
    <row r="964" spans="1:4" x14ac:dyDescent="0.25">
      <c r="A964">
        <v>37758</v>
      </c>
      <c r="B964" t="s">
        <v>1139</v>
      </c>
      <c r="C964" t="s">
        <v>145</v>
      </c>
      <c r="D964" s="168">
        <v>639491.87</v>
      </c>
    </row>
    <row r="965" spans="1:4" x14ac:dyDescent="0.25">
      <c r="A965">
        <v>44060</v>
      </c>
      <c r="B965" t="s">
        <v>1140</v>
      </c>
      <c r="C965" t="s">
        <v>145</v>
      </c>
      <c r="D965" s="168">
        <v>618551.35</v>
      </c>
    </row>
    <row r="966" spans="1:4" x14ac:dyDescent="0.25">
      <c r="A966">
        <v>37749</v>
      </c>
      <c r="B966" t="s">
        <v>1141</v>
      </c>
      <c r="C966" t="s">
        <v>145</v>
      </c>
      <c r="D966" s="168">
        <v>660432.43999999994</v>
      </c>
    </row>
    <row r="967" spans="1:4" x14ac:dyDescent="0.25">
      <c r="A967">
        <v>44061</v>
      </c>
      <c r="B967" t="s">
        <v>1142</v>
      </c>
      <c r="C967" t="s">
        <v>145</v>
      </c>
      <c r="D967" s="168">
        <v>606470.28</v>
      </c>
    </row>
    <row r="968" spans="1:4" x14ac:dyDescent="0.25">
      <c r="A968">
        <v>1159</v>
      </c>
      <c r="B968" t="s">
        <v>1143</v>
      </c>
      <c r="C968" t="s">
        <v>145</v>
      </c>
      <c r="D968" s="168">
        <v>263758.5</v>
      </c>
    </row>
    <row r="969" spans="1:4" x14ac:dyDescent="0.25">
      <c r="A969">
        <v>12114</v>
      </c>
      <c r="B969" t="s">
        <v>1144</v>
      </c>
      <c r="C969" t="s">
        <v>145</v>
      </c>
      <c r="D969" s="155">
        <v>153.80000000000001</v>
      </c>
    </row>
    <row r="970" spans="1:4" x14ac:dyDescent="0.25">
      <c r="A970">
        <v>38106</v>
      </c>
      <c r="B970" t="s">
        <v>1145</v>
      </c>
      <c r="C970" t="s">
        <v>145</v>
      </c>
      <c r="D970" s="155">
        <v>20.9</v>
      </c>
    </row>
    <row r="971" spans="1:4" x14ac:dyDescent="0.25">
      <c r="A971">
        <v>38085</v>
      </c>
      <c r="B971" t="s">
        <v>1146</v>
      </c>
      <c r="C971" t="s">
        <v>145</v>
      </c>
      <c r="D971" s="155">
        <v>24.69</v>
      </c>
    </row>
    <row r="972" spans="1:4" x14ac:dyDescent="0.25">
      <c r="A972">
        <v>38599</v>
      </c>
      <c r="B972" t="s">
        <v>1147</v>
      </c>
      <c r="C972" t="s">
        <v>145</v>
      </c>
      <c r="D972" s="155">
        <v>5.37</v>
      </c>
    </row>
    <row r="973" spans="1:4" x14ac:dyDescent="0.25">
      <c r="A973">
        <v>38596</v>
      </c>
      <c r="B973" t="s">
        <v>1148</v>
      </c>
      <c r="C973" t="s">
        <v>145</v>
      </c>
      <c r="D973" s="155">
        <v>4.46</v>
      </c>
    </row>
    <row r="974" spans="1:4" x14ac:dyDescent="0.25">
      <c r="A974">
        <v>38600</v>
      </c>
      <c r="B974" t="s">
        <v>1149</v>
      </c>
      <c r="C974" t="s">
        <v>145</v>
      </c>
      <c r="D974" s="155">
        <v>5.69</v>
      </c>
    </row>
    <row r="975" spans="1:4" x14ac:dyDescent="0.25">
      <c r="A975">
        <v>38597</v>
      </c>
      <c r="B975" t="s">
        <v>1150</v>
      </c>
      <c r="C975" t="s">
        <v>145</v>
      </c>
      <c r="D975" s="155">
        <v>4.4800000000000004</v>
      </c>
    </row>
    <row r="976" spans="1:4" x14ac:dyDescent="0.25">
      <c r="A976">
        <v>659</v>
      </c>
      <c r="B976" t="s">
        <v>1151</v>
      </c>
      <c r="C976" t="s">
        <v>145</v>
      </c>
      <c r="D976" s="155">
        <v>2.58</v>
      </c>
    </row>
    <row r="977" spans="1:4" x14ac:dyDescent="0.25">
      <c r="A977">
        <v>660</v>
      </c>
      <c r="B977" t="s">
        <v>1152</v>
      </c>
      <c r="C977" t="s">
        <v>145</v>
      </c>
      <c r="D977" s="155">
        <v>3.09</v>
      </c>
    </row>
    <row r="978" spans="1:4" x14ac:dyDescent="0.25">
      <c r="A978">
        <v>658</v>
      </c>
      <c r="B978" t="s">
        <v>1153</v>
      </c>
      <c r="C978" t="s">
        <v>145</v>
      </c>
      <c r="D978" s="155">
        <v>1.74</v>
      </c>
    </row>
    <row r="979" spans="1:4" x14ac:dyDescent="0.25">
      <c r="A979">
        <v>38548</v>
      </c>
      <c r="B979" t="s">
        <v>1154</v>
      </c>
      <c r="C979" t="s">
        <v>145</v>
      </c>
      <c r="D979" s="155">
        <v>1.29</v>
      </c>
    </row>
    <row r="980" spans="1:4" x14ac:dyDescent="0.25">
      <c r="A980">
        <v>34649</v>
      </c>
      <c r="B980" t="s">
        <v>1155</v>
      </c>
      <c r="C980" t="s">
        <v>145</v>
      </c>
      <c r="D980" s="155">
        <v>1.74</v>
      </c>
    </row>
    <row r="981" spans="1:4" x14ac:dyDescent="0.25">
      <c r="A981">
        <v>34655</v>
      </c>
      <c r="B981" t="s">
        <v>1156</v>
      </c>
      <c r="C981" t="s">
        <v>145</v>
      </c>
      <c r="D981" s="155">
        <v>2.3199999999999998</v>
      </c>
    </row>
    <row r="982" spans="1:4" x14ac:dyDescent="0.25">
      <c r="A982">
        <v>40607</v>
      </c>
      <c r="B982" t="s">
        <v>1157</v>
      </c>
      <c r="C982" t="s">
        <v>145</v>
      </c>
      <c r="D982" s="155">
        <v>6.53</v>
      </c>
    </row>
    <row r="983" spans="1:4" x14ac:dyDescent="0.25">
      <c r="A983">
        <v>567</v>
      </c>
      <c r="B983" t="s">
        <v>1158</v>
      </c>
      <c r="C983" t="s">
        <v>146</v>
      </c>
      <c r="D983" s="155">
        <v>17.72</v>
      </c>
    </row>
    <row r="984" spans="1:4" x14ac:dyDescent="0.25">
      <c r="A984">
        <v>574</v>
      </c>
      <c r="B984" t="s">
        <v>1159</v>
      </c>
      <c r="C984" t="s">
        <v>146</v>
      </c>
      <c r="D984" s="155">
        <v>46.58</v>
      </c>
    </row>
    <row r="985" spans="1:4" x14ac:dyDescent="0.25">
      <c r="A985">
        <v>568</v>
      </c>
      <c r="B985" t="s">
        <v>1160</v>
      </c>
      <c r="C985" t="s">
        <v>146</v>
      </c>
      <c r="D985" s="155">
        <v>98.14</v>
      </c>
    </row>
    <row r="986" spans="1:4" x14ac:dyDescent="0.25">
      <c r="A986">
        <v>585</v>
      </c>
      <c r="B986" t="s">
        <v>1161</v>
      </c>
      <c r="C986" t="s">
        <v>147</v>
      </c>
      <c r="D986" s="155">
        <v>32.659999999999997</v>
      </c>
    </row>
    <row r="987" spans="1:4" x14ac:dyDescent="0.25">
      <c r="A987">
        <v>4777</v>
      </c>
      <c r="B987" t="s">
        <v>1162</v>
      </c>
      <c r="C987" t="s">
        <v>147</v>
      </c>
      <c r="D987" s="155">
        <v>10.43</v>
      </c>
    </row>
    <row r="988" spans="1:4" x14ac:dyDescent="0.25">
      <c r="A988">
        <v>587</v>
      </c>
      <c r="B988" t="s">
        <v>1163</v>
      </c>
      <c r="C988" t="s">
        <v>147</v>
      </c>
      <c r="D988" s="155">
        <v>35</v>
      </c>
    </row>
    <row r="989" spans="1:4" x14ac:dyDescent="0.25">
      <c r="A989">
        <v>590</v>
      </c>
      <c r="B989" t="s">
        <v>1164</v>
      </c>
      <c r="C989" t="s">
        <v>147</v>
      </c>
      <c r="D989" s="155">
        <v>33.83</v>
      </c>
    </row>
    <row r="990" spans="1:4" x14ac:dyDescent="0.25">
      <c r="A990">
        <v>592</v>
      </c>
      <c r="B990" t="s">
        <v>1165</v>
      </c>
      <c r="C990" t="s">
        <v>147</v>
      </c>
      <c r="D990" s="155">
        <v>35</v>
      </c>
    </row>
    <row r="991" spans="1:4" x14ac:dyDescent="0.25">
      <c r="A991">
        <v>586</v>
      </c>
      <c r="B991" t="s">
        <v>1166</v>
      </c>
      <c r="C991" t="s">
        <v>146</v>
      </c>
      <c r="D991" s="155">
        <v>20.58</v>
      </c>
    </row>
    <row r="992" spans="1:4" x14ac:dyDescent="0.25">
      <c r="A992">
        <v>591</v>
      </c>
      <c r="B992" t="s">
        <v>1167</v>
      </c>
      <c r="C992" t="s">
        <v>147</v>
      </c>
      <c r="D992" s="155">
        <v>32.659999999999997</v>
      </c>
    </row>
    <row r="993" spans="1:4" x14ac:dyDescent="0.25">
      <c r="A993">
        <v>588</v>
      </c>
      <c r="B993" t="s">
        <v>1168</v>
      </c>
      <c r="C993" t="s">
        <v>146</v>
      </c>
      <c r="D993" s="155">
        <v>32.549999999999997</v>
      </c>
    </row>
    <row r="994" spans="1:4" x14ac:dyDescent="0.25">
      <c r="A994">
        <v>589</v>
      </c>
      <c r="B994" t="s">
        <v>1169</v>
      </c>
      <c r="C994" t="s">
        <v>146</v>
      </c>
      <c r="D994" s="155">
        <v>55.02</v>
      </c>
    </row>
    <row r="995" spans="1:4" x14ac:dyDescent="0.25">
      <c r="A995">
        <v>584</v>
      </c>
      <c r="B995" t="s">
        <v>1170</v>
      </c>
      <c r="C995" t="s">
        <v>146</v>
      </c>
      <c r="D995" s="155">
        <v>34.76</v>
      </c>
    </row>
    <row r="996" spans="1:4" x14ac:dyDescent="0.25">
      <c r="A996">
        <v>1165</v>
      </c>
      <c r="B996" t="s">
        <v>1171</v>
      </c>
      <c r="C996" t="s">
        <v>145</v>
      </c>
      <c r="D996" s="155">
        <v>20.11</v>
      </c>
    </row>
    <row r="997" spans="1:4" x14ac:dyDescent="0.25">
      <c r="A997">
        <v>1164</v>
      </c>
      <c r="B997" t="s">
        <v>1172</v>
      </c>
      <c r="C997" t="s">
        <v>145</v>
      </c>
      <c r="D997" s="155">
        <v>16.29</v>
      </c>
    </row>
    <row r="998" spans="1:4" x14ac:dyDescent="0.25">
      <c r="A998">
        <v>1162</v>
      </c>
      <c r="B998" t="s">
        <v>1173</v>
      </c>
      <c r="C998" t="s">
        <v>145</v>
      </c>
      <c r="D998" s="155">
        <v>5.66</v>
      </c>
    </row>
    <row r="999" spans="1:4" x14ac:dyDescent="0.25">
      <c r="A999">
        <v>12395</v>
      </c>
      <c r="B999" t="s">
        <v>1174</v>
      </c>
      <c r="C999" t="s">
        <v>145</v>
      </c>
      <c r="D999" s="155">
        <v>5.5</v>
      </c>
    </row>
    <row r="1000" spans="1:4" x14ac:dyDescent="0.25">
      <c r="A1000">
        <v>1170</v>
      </c>
      <c r="B1000" t="s">
        <v>1175</v>
      </c>
      <c r="C1000" t="s">
        <v>145</v>
      </c>
      <c r="D1000" s="155">
        <v>10.67</v>
      </c>
    </row>
    <row r="1001" spans="1:4" x14ac:dyDescent="0.25">
      <c r="A1001">
        <v>1169</v>
      </c>
      <c r="B1001" t="s">
        <v>1176</v>
      </c>
      <c r="C1001" t="s">
        <v>145</v>
      </c>
      <c r="D1001" s="155">
        <v>52.4</v>
      </c>
    </row>
    <row r="1002" spans="1:4" x14ac:dyDescent="0.25">
      <c r="A1002">
        <v>1166</v>
      </c>
      <c r="B1002" t="s">
        <v>1177</v>
      </c>
      <c r="C1002" t="s">
        <v>145</v>
      </c>
      <c r="D1002" s="155">
        <v>29.05</v>
      </c>
    </row>
    <row r="1003" spans="1:4" x14ac:dyDescent="0.25">
      <c r="A1003">
        <v>1163</v>
      </c>
      <c r="B1003" t="s">
        <v>1178</v>
      </c>
      <c r="C1003" t="s">
        <v>145</v>
      </c>
      <c r="D1003" s="155">
        <v>7.32</v>
      </c>
    </row>
    <row r="1004" spans="1:4" x14ac:dyDescent="0.25">
      <c r="A1004">
        <v>12396</v>
      </c>
      <c r="B1004" t="s">
        <v>1179</v>
      </c>
      <c r="C1004" t="s">
        <v>145</v>
      </c>
      <c r="D1004" s="155">
        <v>5.5</v>
      </c>
    </row>
    <row r="1005" spans="1:4" x14ac:dyDescent="0.25">
      <c r="A1005">
        <v>1168</v>
      </c>
      <c r="B1005" t="s">
        <v>1180</v>
      </c>
      <c r="C1005" t="s">
        <v>145</v>
      </c>
      <c r="D1005" s="155">
        <v>74.7</v>
      </c>
    </row>
    <row r="1006" spans="1:4" x14ac:dyDescent="0.25">
      <c r="A1006">
        <v>1167</v>
      </c>
      <c r="B1006" t="s">
        <v>1181</v>
      </c>
      <c r="C1006" t="s">
        <v>145</v>
      </c>
      <c r="D1006" s="155">
        <v>124.96</v>
      </c>
    </row>
    <row r="1007" spans="1:4" x14ac:dyDescent="0.25">
      <c r="A1007">
        <v>36331</v>
      </c>
      <c r="B1007" t="s">
        <v>1182</v>
      </c>
      <c r="C1007" t="s">
        <v>145</v>
      </c>
      <c r="D1007" s="155">
        <v>2.41</v>
      </c>
    </row>
    <row r="1008" spans="1:4" x14ac:dyDescent="0.25">
      <c r="A1008">
        <v>36346</v>
      </c>
      <c r="B1008" t="s">
        <v>1183</v>
      </c>
      <c r="C1008" t="s">
        <v>145</v>
      </c>
      <c r="D1008" s="155">
        <v>3.6</v>
      </c>
    </row>
    <row r="1009" spans="1:4" x14ac:dyDescent="0.25">
      <c r="A1009">
        <v>1197</v>
      </c>
      <c r="B1009" t="s">
        <v>1184</v>
      </c>
      <c r="C1009" t="s">
        <v>145</v>
      </c>
      <c r="D1009" s="155">
        <v>2.5299999999999998</v>
      </c>
    </row>
    <row r="1010" spans="1:4" x14ac:dyDescent="0.25">
      <c r="A1010">
        <v>1202</v>
      </c>
      <c r="B1010" t="s">
        <v>1185</v>
      </c>
      <c r="C1010" t="s">
        <v>145</v>
      </c>
      <c r="D1010" s="155">
        <v>7.18</v>
      </c>
    </row>
    <row r="1011" spans="1:4" x14ac:dyDescent="0.25">
      <c r="A1011">
        <v>1198</v>
      </c>
      <c r="B1011" t="s">
        <v>1186</v>
      </c>
      <c r="C1011" t="s">
        <v>145</v>
      </c>
      <c r="D1011" s="155">
        <v>3.32</v>
      </c>
    </row>
    <row r="1012" spans="1:4" x14ac:dyDescent="0.25">
      <c r="A1012">
        <v>20088</v>
      </c>
      <c r="B1012" t="s">
        <v>1187</v>
      </c>
      <c r="C1012" t="s">
        <v>145</v>
      </c>
      <c r="D1012" s="155">
        <v>19.899999999999999</v>
      </c>
    </row>
    <row r="1013" spans="1:4" x14ac:dyDescent="0.25">
      <c r="A1013">
        <v>20089</v>
      </c>
      <c r="B1013" t="s">
        <v>1188</v>
      </c>
      <c r="C1013" t="s">
        <v>145</v>
      </c>
      <c r="D1013" s="155">
        <v>97.57</v>
      </c>
    </row>
    <row r="1014" spans="1:4" x14ac:dyDescent="0.25">
      <c r="A1014">
        <v>20087</v>
      </c>
      <c r="B1014" t="s">
        <v>1189</v>
      </c>
      <c r="C1014" t="s">
        <v>145</v>
      </c>
      <c r="D1014" s="155">
        <v>16.47</v>
      </c>
    </row>
    <row r="1015" spans="1:4" x14ac:dyDescent="0.25">
      <c r="A1015">
        <v>1200</v>
      </c>
      <c r="B1015" t="s">
        <v>1190</v>
      </c>
      <c r="C1015" t="s">
        <v>145</v>
      </c>
      <c r="D1015" s="155">
        <v>14.96</v>
      </c>
    </row>
    <row r="1016" spans="1:4" x14ac:dyDescent="0.25">
      <c r="A1016">
        <v>12909</v>
      </c>
      <c r="B1016" t="s">
        <v>1191</v>
      </c>
      <c r="C1016" t="s">
        <v>145</v>
      </c>
      <c r="D1016" s="155">
        <v>6.94</v>
      </c>
    </row>
    <row r="1017" spans="1:4" x14ac:dyDescent="0.25">
      <c r="A1017">
        <v>12910</v>
      </c>
      <c r="B1017" t="s">
        <v>1192</v>
      </c>
      <c r="C1017" t="s">
        <v>145</v>
      </c>
      <c r="D1017" s="155">
        <v>12.47</v>
      </c>
    </row>
    <row r="1018" spans="1:4" x14ac:dyDescent="0.25">
      <c r="A1018">
        <v>1191</v>
      </c>
      <c r="B1018" t="s">
        <v>1193</v>
      </c>
      <c r="C1018" t="s">
        <v>145</v>
      </c>
      <c r="D1018" s="155">
        <v>1.81</v>
      </c>
    </row>
    <row r="1019" spans="1:4" x14ac:dyDescent="0.25">
      <c r="A1019">
        <v>1185</v>
      </c>
      <c r="B1019" t="s">
        <v>1194</v>
      </c>
      <c r="C1019" t="s">
        <v>145</v>
      </c>
      <c r="D1019" s="155">
        <v>1.81</v>
      </c>
    </row>
    <row r="1020" spans="1:4" x14ac:dyDescent="0.25">
      <c r="A1020">
        <v>1189</v>
      </c>
      <c r="B1020" t="s">
        <v>1195</v>
      </c>
      <c r="C1020" t="s">
        <v>145</v>
      </c>
      <c r="D1020" s="155">
        <v>2.95</v>
      </c>
    </row>
    <row r="1021" spans="1:4" x14ac:dyDescent="0.25">
      <c r="A1021">
        <v>1193</v>
      </c>
      <c r="B1021" t="s">
        <v>1196</v>
      </c>
      <c r="C1021" t="s">
        <v>145</v>
      </c>
      <c r="D1021" s="155">
        <v>5.68</v>
      </c>
    </row>
    <row r="1022" spans="1:4" x14ac:dyDescent="0.25">
      <c r="A1022">
        <v>1194</v>
      </c>
      <c r="B1022" t="s">
        <v>1197</v>
      </c>
      <c r="C1022" t="s">
        <v>145</v>
      </c>
      <c r="D1022" s="155">
        <v>10.25</v>
      </c>
    </row>
    <row r="1023" spans="1:4" x14ac:dyDescent="0.25">
      <c r="A1023">
        <v>1195</v>
      </c>
      <c r="B1023" t="s">
        <v>1198</v>
      </c>
      <c r="C1023" t="s">
        <v>145</v>
      </c>
      <c r="D1023" s="155">
        <v>17.25</v>
      </c>
    </row>
    <row r="1024" spans="1:4" x14ac:dyDescent="0.25">
      <c r="A1024">
        <v>1204</v>
      </c>
      <c r="B1024" t="s">
        <v>1199</v>
      </c>
      <c r="C1024" t="s">
        <v>145</v>
      </c>
      <c r="D1024" s="155">
        <v>30.18</v>
      </c>
    </row>
    <row r="1025" spans="1:4" x14ac:dyDescent="0.25">
      <c r="A1025">
        <v>1207</v>
      </c>
      <c r="B1025" t="s">
        <v>1200</v>
      </c>
      <c r="C1025" t="s">
        <v>145</v>
      </c>
      <c r="D1025" s="155">
        <v>39.81</v>
      </c>
    </row>
    <row r="1026" spans="1:4" x14ac:dyDescent="0.25">
      <c r="A1026">
        <v>1206</v>
      </c>
      <c r="B1026" t="s">
        <v>1201</v>
      </c>
      <c r="C1026" t="s">
        <v>145</v>
      </c>
      <c r="D1026" s="155">
        <v>9.98</v>
      </c>
    </row>
    <row r="1027" spans="1:4" x14ac:dyDescent="0.25">
      <c r="A1027">
        <v>1183</v>
      </c>
      <c r="B1027" t="s">
        <v>1202</v>
      </c>
      <c r="C1027" t="s">
        <v>145</v>
      </c>
      <c r="D1027" s="155">
        <v>26</v>
      </c>
    </row>
    <row r="1028" spans="1:4" x14ac:dyDescent="0.25">
      <c r="A1028">
        <v>42685</v>
      </c>
      <c r="B1028" t="s">
        <v>1203</v>
      </c>
      <c r="C1028" t="s">
        <v>145</v>
      </c>
      <c r="D1028" s="155">
        <v>101.12</v>
      </c>
    </row>
    <row r="1029" spans="1:4" x14ac:dyDescent="0.25">
      <c r="A1029">
        <v>42686</v>
      </c>
      <c r="B1029" t="s">
        <v>1204</v>
      </c>
      <c r="C1029" t="s">
        <v>145</v>
      </c>
      <c r="D1029" s="155">
        <v>111.37</v>
      </c>
    </row>
    <row r="1030" spans="1:4" x14ac:dyDescent="0.25">
      <c r="A1030">
        <v>12894</v>
      </c>
      <c r="B1030" t="s">
        <v>1205</v>
      </c>
      <c r="C1030" t="s">
        <v>145</v>
      </c>
      <c r="D1030" s="155">
        <v>19.37</v>
      </c>
    </row>
    <row r="1031" spans="1:4" x14ac:dyDescent="0.25">
      <c r="A1031">
        <v>12895</v>
      </c>
      <c r="B1031" t="s">
        <v>1206</v>
      </c>
      <c r="C1031" t="s">
        <v>145</v>
      </c>
      <c r="D1031" s="155">
        <v>14.9</v>
      </c>
    </row>
    <row r="1032" spans="1:4" x14ac:dyDescent="0.25">
      <c r="A1032">
        <v>1631</v>
      </c>
      <c r="B1032" t="s">
        <v>1207</v>
      </c>
      <c r="C1032" t="s">
        <v>145</v>
      </c>
      <c r="D1032" s="155">
        <v>150.81</v>
      </c>
    </row>
    <row r="1033" spans="1:4" x14ac:dyDescent="0.25">
      <c r="A1033">
        <v>1633</v>
      </c>
      <c r="B1033" t="s">
        <v>1208</v>
      </c>
      <c r="C1033" t="s">
        <v>145</v>
      </c>
      <c r="D1033" s="155">
        <v>256.24</v>
      </c>
    </row>
    <row r="1034" spans="1:4" x14ac:dyDescent="0.25">
      <c r="A1034">
        <v>10818</v>
      </c>
      <c r="B1034" t="s">
        <v>1209</v>
      </c>
      <c r="C1034" t="s">
        <v>147</v>
      </c>
      <c r="D1034" s="155">
        <v>45.67</v>
      </c>
    </row>
    <row r="1035" spans="1:4" x14ac:dyDescent="0.25">
      <c r="A1035">
        <v>41410</v>
      </c>
      <c r="B1035" t="s">
        <v>1210</v>
      </c>
      <c r="C1035" t="s">
        <v>145</v>
      </c>
      <c r="D1035" s="155">
        <v>58.88</v>
      </c>
    </row>
    <row r="1036" spans="1:4" x14ac:dyDescent="0.25">
      <c r="A1036">
        <v>41411</v>
      </c>
      <c r="B1036" t="s">
        <v>1211</v>
      </c>
      <c r="C1036" t="s">
        <v>145</v>
      </c>
      <c r="D1036" s="155">
        <v>53.38</v>
      </c>
    </row>
    <row r="1037" spans="1:4" x14ac:dyDescent="0.25">
      <c r="A1037">
        <v>41412</v>
      </c>
      <c r="B1037" t="s">
        <v>1212</v>
      </c>
      <c r="C1037" t="s">
        <v>145</v>
      </c>
      <c r="D1037" s="155">
        <v>103.25</v>
      </c>
    </row>
    <row r="1038" spans="1:4" x14ac:dyDescent="0.25">
      <c r="A1038">
        <v>41413</v>
      </c>
      <c r="B1038" t="s">
        <v>1213</v>
      </c>
      <c r="C1038" t="s">
        <v>145</v>
      </c>
      <c r="D1038" s="155">
        <v>92.91</v>
      </c>
    </row>
    <row r="1039" spans="1:4" x14ac:dyDescent="0.25">
      <c r="A1039">
        <v>39359</v>
      </c>
      <c r="B1039" t="s">
        <v>1214</v>
      </c>
      <c r="C1039" t="s">
        <v>145</v>
      </c>
      <c r="D1039" s="155">
        <v>24.72</v>
      </c>
    </row>
    <row r="1040" spans="1:4" x14ac:dyDescent="0.25">
      <c r="A1040">
        <v>39360</v>
      </c>
      <c r="B1040" t="s">
        <v>1215</v>
      </c>
      <c r="C1040" t="s">
        <v>145</v>
      </c>
      <c r="D1040" s="155">
        <v>22.47</v>
      </c>
    </row>
    <row r="1041" spans="1:4" x14ac:dyDescent="0.25">
      <c r="A1041">
        <v>10710</v>
      </c>
      <c r="B1041" t="s">
        <v>1216</v>
      </c>
      <c r="C1041" t="s">
        <v>152</v>
      </c>
      <c r="D1041" s="155">
        <v>160</v>
      </c>
    </row>
    <row r="1042" spans="1:4" x14ac:dyDescent="0.25">
      <c r="A1042">
        <v>10709</v>
      </c>
      <c r="B1042" t="s">
        <v>1217</v>
      </c>
      <c r="C1042" t="s">
        <v>152</v>
      </c>
      <c r="D1042" s="155">
        <v>196.57</v>
      </c>
    </row>
    <row r="1043" spans="1:4" x14ac:dyDescent="0.25">
      <c r="A1043">
        <v>39636</v>
      </c>
      <c r="B1043" t="s">
        <v>1218</v>
      </c>
      <c r="C1043" t="s">
        <v>152</v>
      </c>
      <c r="D1043" s="155">
        <v>200.72</v>
      </c>
    </row>
    <row r="1044" spans="1:4" x14ac:dyDescent="0.25">
      <c r="A1044">
        <v>10708</v>
      </c>
      <c r="B1044" t="s">
        <v>1219</v>
      </c>
      <c r="C1044" t="s">
        <v>152</v>
      </c>
      <c r="D1044" s="155">
        <v>61.94</v>
      </c>
    </row>
    <row r="1045" spans="1:4" x14ac:dyDescent="0.25">
      <c r="A1045">
        <v>39635</v>
      </c>
      <c r="B1045" t="s">
        <v>1220</v>
      </c>
      <c r="C1045" t="s">
        <v>152</v>
      </c>
      <c r="D1045" s="155">
        <v>105.45</v>
      </c>
    </row>
    <row r="1046" spans="1:4" x14ac:dyDescent="0.25">
      <c r="A1046">
        <v>6117</v>
      </c>
      <c r="B1046" t="s">
        <v>1221</v>
      </c>
      <c r="C1046" t="s">
        <v>150</v>
      </c>
      <c r="D1046" s="155">
        <v>17.84</v>
      </c>
    </row>
    <row r="1047" spans="1:4" x14ac:dyDescent="0.25">
      <c r="A1047">
        <v>40913</v>
      </c>
      <c r="B1047" t="s">
        <v>1222</v>
      </c>
      <c r="C1047" t="s">
        <v>151</v>
      </c>
      <c r="D1047" s="168">
        <v>3133.5</v>
      </c>
    </row>
    <row r="1048" spans="1:4" x14ac:dyDescent="0.25">
      <c r="A1048">
        <v>1214</v>
      </c>
      <c r="B1048" t="s">
        <v>1223</v>
      </c>
      <c r="C1048" t="s">
        <v>150</v>
      </c>
      <c r="D1048" s="155">
        <v>21.15</v>
      </c>
    </row>
    <row r="1049" spans="1:4" x14ac:dyDescent="0.25">
      <c r="A1049">
        <v>40915</v>
      </c>
      <c r="B1049" t="s">
        <v>1224</v>
      </c>
      <c r="C1049" t="s">
        <v>151</v>
      </c>
      <c r="D1049" s="168">
        <v>3713.23</v>
      </c>
    </row>
    <row r="1050" spans="1:4" x14ac:dyDescent="0.25">
      <c r="A1050">
        <v>1213</v>
      </c>
      <c r="B1050" t="s">
        <v>1225</v>
      </c>
      <c r="C1050" t="s">
        <v>150</v>
      </c>
      <c r="D1050" s="155">
        <v>21.15</v>
      </c>
    </row>
    <row r="1051" spans="1:4" x14ac:dyDescent="0.25">
      <c r="A1051">
        <v>40914</v>
      </c>
      <c r="B1051" t="s">
        <v>1226</v>
      </c>
      <c r="C1051" t="s">
        <v>151</v>
      </c>
      <c r="D1051" s="168">
        <v>3713.23</v>
      </c>
    </row>
    <row r="1052" spans="1:4" x14ac:dyDescent="0.25">
      <c r="A1052">
        <v>5091</v>
      </c>
      <c r="B1052" t="s">
        <v>1227</v>
      </c>
      <c r="C1052" t="s">
        <v>145</v>
      </c>
      <c r="D1052" s="155">
        <v>19.02</v>
      </c>
    </row>
    <row r="1053" spans="1:4" x14ac:dyDescent="0.25">
      <c r="A1053">
        <v>14615</v>
      </c>
      <c r="B1053" t="s">
        <v>1228</v>
      </c>
      <c r="C1053" t="s">
        <v>145</v>
      </c>
      <c r="D1053" s="168">
        <v>3697.7</v>
      </c>
    </row>
    <row r="1054" spans="1:4" x14ac:dyDescent="0.25">
      <c r="A1054">
        <v>2711</v>
      </c>
      <c r="B1054" t="s">
        <v>1229</v>
      </c>
      <c r="C1054" t="s">
        <v>145</v>
      </c>
      <c r="D1054" s="155">
        <v>241.46</v>
      </c>
    </row>
    <row r="1055" spans="1:4" x14ac:dyDescent="0.25">
      <c r="A1055">
        <v>37727</v>
      </c>
      <c r="B1055" t="s">
        <v>1230</v>
      </c>
      <c r="C1055" t="s">
        <v>145</v>
      </c>
      <c r="D1055" s="168">
        <v>15250</v>
      </c>
    </row>
    <row r="1056" spans="1:4" x14ac:dyDescent="0.25">
      <c r="A1056">
        <v>37728</v>
      </c>
      <c r="B1056" t="s">
        <v>1231</v>
      </c>
      <c r="C1056" t="s">
        <v>145</v>
      </c>
      <c r="D1056" s="168">
        <v>20688.810000000001</v>
      </c>
    </row>
    <row r="1057" spans="1:4" x14ac:dyDescent="0.25">
      <c r="A1057">
        <v>37729</v>
      </c>
      <c r="B1057" t="s">
        <v>1232</v>
      </c>
      <c r="C1057" t="s">
        <v>145</v>
      </c>
      <c r="D1057" s="168">
        <v>22395.1</v>
      </c>
    </row>
    <row r="1058" spans="1:4" x14ac:dyDescent="0.25">
      <c r="A1058">
        <v>37730</v>
      </c>
      <c r="B1058" t="s">
        <v>1233</v>
      </c>
      <c r="C1058" t="s">
        <v>145</v>
      </c>
      <c r="D1058" s="168">
        <v>24101.39</v>
      </c>
    </row>
    <row r="1059" spans="1:4" x14ac:dyDescent="0.25">
      <c r="A1059">
        <v>37731</v>
      </c>
      <c r="B1059" t="s">
        <v>1234</v>
      </c>
      <c r="C1059" t="s">
        <v>145</v>
      </c>
      <c r="D1059" s="168">
        <v>25807.69</v>
      </c>
    </row>
    <row r="1060" spans="1:4" x14ac:dyDescent="0.25">
      <c r="A1060">
        <v>37732</v>
      </c>
      <c r="B1060" t="s">
        <v>1235</v>
      </c>
      <c r="C1060" t="s">
        <v>145</v>
      </c>
      <c r="D1060" s="168">
        <v>29433.56</v>
      </c>
    </row>
    <row r="1061" spans="1:4" x14ac:dyDescent="0.25">
      <c r="A1061">
        <v>42256</v>
      </c>
      <c r="B1061" t="s">
        <v>1236</v>
      </c>
      <c r="C1061" t="s">
        <v>147</v>
      </c>
      <c r="D1061" s="155">
        <v>10.39</v>
      </c>
    </row>
    <row r="1062" spans="1:4" x14ac:dyDescent="0.25">
      <c r="A1062">
        <v>42250</v>
      </c>
      <c r="B1062" t="s">
        <v>1237</v>
      </c>
      <c r="C1062" t="s">
        <v>155</v>
      </c>
      <c r="D1062" s="168">
        <v>4673.8100000000004</v>
      </c>
    </row>
    <row r="1063" spans="1:4" x14ac:dyDescent="0.25">
      <c r="A1063">
        <v>4743</v>
      </c>
      <c r="B1063" t="s">
        <v>1238</v>
      </c>
      <c r="C1063" t="s">
        <v>149</v>
      </c>
      <c r="D1063" s="155">
        <v>80.040000000000006</v>
      </c>
    </row>
    <row r="1064" spans="1:4" x14ac:dyDescent="0.25">
      <c r="A1064">
        <v>4744</v>
      </c>
      <c r="B1064" t="s">
        <v>1239</v>
      </c>
      <c r="C1064" t="s">
        <v>149</v>
      </c>
      <c r="D1064" s="155">
        <v>128.07</v>
      </c>
    </row>
    <row r="1065" spans="1:4" x14ac:dyDescent="0.25">
      <c r="A1065">
        <v>4745</v>
      </c>
      <c r="B1065" t="s">
        <v>1240</v>
      </c>
      <c r="C1065" t="s">
        <v>149</v>
      </c>
      <c r="D1065" s="155">
        <v>153.6</v>
      </c>
    </row>
    <row r="1066" spans="1:4" x14ac:dyDescent="0.25">
      <c r="A1066">
        <v>36496</v>
      </c>
      <c r="B1066" t="s">
        <v>1241</v>
      </c>
      <c r="C1066" t="s">
        <v>145</v>
      </c>
      <c r="D1066" s="168">
        <v>9388.39</v>
      </c>
    </row>
    <row r="1067" spans="1:4" x14ac:dyDescent="0.25">
      <c r="A1067">
        <v>10630</v>
      </c>
      <c r="B1067" t="s">
        <v>1242</v>
      </c>
      <c r="C1067" t="s">
        <v>145</v>
      </c>
      <c r="D1067" s="168">
        <v>716453.08</v>
      </c>
    </row>
    <row r="1068" spans="1:4" x14ac:dyDescent="0.25">
      <c r="A1068">
        <v>37762</v>
      </c>
      <c r="B1068" t="s">
        <v>1243</v>
      </c>
      <c r="C1068" t="s">
        <v>145</v>
      </c>
      <c r="D1068" s="168">
        <v>614458.15</v>
      </c>
    </row>
    <row r="1069" spans="1:4" x14ac:dyDescent="0.25">
      <c r="A1069">
        <v>37763</v>
      </c>
      <c r="B1069" t="s">
        <v>1244</v>
      </c>
      <c r="C1069" t="s">
        <v>145</v>
      </c>
      <c r="D1069" s="168">
        <v>621921.1</v>
      </c>
    </row>
    <row r="1070" spans="1:4" x14ac:dyDescent="0.25">
      <c r="A1070">
        <v>41992</v>
      </c>
      <c r="B1070" t="s">
        <v>1245</v>
      </c>
      <c r="C1070" t="s">
        <v>145</v>
      </c>
      <c r="D1070" s="168">
        <v>707000</v>
      </c>
    </row>
    <row r="1071" spans="1:4" x14ac:dyDescent="0.25">
      <c r="A1071">
        <v>13215</v>
      </c>
      <c r="B1071" t="s">
        <v>1246</v>
      </c>
      <c r="C1071" t="s">
        <v>145</v>
      </c>
      <c r="D1071" s="168">
        <v>866958.04</v>
      </c>
    </row>
    <row r="1072" spans="1:4" x14ac:dyDescent="0.25">
      <c r="A1072">
        <v>4235</v>
      </c>
      <c r="B1072" t="s">
        <v>1247</v>
      </c>
      <c r="C1072" t="s">
        <v>150</v>
      </c>
      <c r="D1072" s="155">
        <v>16</v>
      </c>
    </row>
    <row r="1073" spans="1:4" x14ac:dyDescent="0.25">
      <c r="A1073">
        <v>40976</v>
      </c>
      <c r="B1073" t="s">
        <v>1248</v>
      </c>
      <c r="C1073" t="s">
        <v>151</v>
      </c>
      <c r="D1073" s="168">
        <v>2813.01</v>
      </c>
    </row>
    <row r="1074" spans="1:4" x14ac:dyDescent="0.25">
      <c r="A1074">
        <v>43091</v>
      </c>
      <c r="B1074" t="s">
        <v>1249</v>
      </c>
      <c r="C1074" t="s">
        <v>145</v>
      </c>
      <c r="D1074" s="168">
        <v>5407.57</v>
      </c>
    </row>
    <row r="1075" spans="1:4" x14ac:dyDescent="0.25">
      <c r="A1075">
        <v>43092</v>
      </c>
      <c r="B1075" t="s">
        <v>1250</v>
      </c>
      <c r="C1075" t="s">
        <v>145</v>
      </c>
      <c r="D1075" s="168">
        <v>7210.09</v>
      </c>
    </row>
    <row r="1076" spans="1:4" x14ac:dyDescent="0.25">
      <c r="A1076">
        <v>43089</v>
      </c>
      <c r="B1076" t="s">
        <v>1251</v>
      </c>
      <c r="C1076" t="s">
        <v>145</v>
      </c>
      <c r="D1076" s="168">
        <v>1256.56</v>
      </c>
    </row>
    <row r="1077" spans="1:4" x14ac:dyDescent="0.25">
      <c r="A1077">
        <v>43090</v>
      </c>
      <c r="B1077" t="s">
        <v>1252</v>
      </c>
      <c r="C1077" t="s">
        <v>145</v>
      </c>
      <c r="D1077" s="168">
        <v>2773.11</v>
      </c>
    </row>
    <row r="1078" spans="1:4" x14ac:dyDescent="0.25">
      <c r="A1078">
        <v>41967</v>
      </c>
      <c r="B1078" t="s">
        <v>1253</v>
      </c>
      <c r="C1078" t="s">
        <v>148</v>
      </c>
      <c r="D1078" s="155">
        <v>22.4</v>
      </c>
    </row>
    <row r="1079" spans="1:4" x14ac:dyDescent="0.25">
      <c r="A1079">
        <v>12760</v>
      </c>
      <c r="B1079" t="s">
        <v>1254</v>
      </c>
      <c r="C1079" t="s">
        <v>152</v>
      </c>
      <c r="D1079" s="168">
        <v>1453.75</v>
      </c>
    </row>
    <row r="1080" spans="1:4" x14ac:dyDescent="0.25">
      <c r="A1080">
        <v>12759</v>
      </c>
      <c r="B1080" t="s">
        <v>1255</v>
      </c>
      <c r="C1080" t="s">
        <v>152</v>
      </c>
      <c r="D1080" s="155">
        <v>969.15</v>
      </c>
    </row>
    <row r="1081" spans="1:4" x14ac:dyDescent="0.25">
      <c r="A1081">
        <v>43105</v>
      </c>
      <c r="B1081" t="s">
        <v>1256</v>
      </c>
      <c r="C1081" t="s">
        <v>147</v>
      </c>
      <c r="D1081" s="155">
        <v>56.41</v>
      </c>
    </row>
    <row r="1082" spans="1:4" x14ac:dyDescent="0.25">
      <c r="A1082">
        <v>40424</v>
      </c>
      <c r="B1082" t="s">
        <v>1257</v>
      </c>
      <c r="C1082" t="s">
        <v>147</v>
      </c>
      <c r="D1082" s="155">
        <v>14.33</v>
      </c>
    </row>
    <row r="1083" spans="1:4" x14ac:dyDescent="0.25">
      <c r="A1083">
        <v>1325</v>
      </c>
      <c r="B1083" t="s">
        <v>1258</v>
      </c>
      <c r="C1083" t="s">
        <v>147</v>
      </c>
      <c r="D1083" s="155">
        <v>15.7</v>
      </c>
    </row>
    <row r="1084" spans="1:4" x14ac:dyDescent="0.25">
      <c r="A1084">
        <v>1327</v>
      </c>
      <c r="B1084" t="s">
        <v>1259</v>
      </c>
      <c r="C1084" t="s">
        <v>147</v>
      </c>
      <c r="D1084" s="155">
        <v>16.72</v>
      </c>
    </row>
    <row r="1085" spans="1:4" x14ac:dyDescent="0.25">
      <c r="A1085">
        <v>1328</v>
      </c>
      <c r="B1085" t="s">
        <v>1260</v>
      </c>
      <c r="C1085" t="s">
        <v>147</v>
      </c>
      <c r="D1085" s="155">
        <v>15.74</v>
      </c>
    </row>
    <row r="1086" spans="1:4" x14ac:dyDescent="0.25">
      <c r="A1086">
        <v>1321</v>
      </c>
      <c r="B1086" t="s">
        <v>1261</v>
      </c>
      <c r="C1086" t="s">
        <v>147</v>
      </c>
      <c r="D1086" s="155">
        <v>14.57</v>
      </c>
    </row>
    <row r="1087" spans="1:4" x14ac:dyDescent="0.25">
      <c r="A1087">
        <v>1318</v>
      </c>
      <c r="B1087" t="s">
        <v>1262</v>
      </c>
      <c r="C1087" t="s">
        <v>147</v>
      </c>
      <c r="D1087" s="155">
        <v>14.58</v>
      </c>
    </row>
    <row r="1088" spans="1:4" x14ac:dyDescent="0.25">
      <c r="A1088">
        <v>1322</v>
      </c>
      <c r="B1088" t="s">
        <v>1263</v>
      </c>
      <c r="C1088" t="s">
        <v>147</v>
      </c>
      <c r="D1088" s="155">
        <v>15.4</v>
      </c>
    </row>
    <row r="1089" spans="1:4" x14ac:dyDescent="0.25">
      <c r="A1089">
        <v>1323</v>
      </c>
      <c r="B1089" t="s">
        <v>1264</v>
      </c>
      <c r="C1089" t="s">
        <v>147</v>
      </c>
      <c r="D1089" s="155">
        <v>15.4</v>
      </c>
    </row>
    <row r="1090" spans="1:4" x14ac:dyDescent="0.25">
      <c r="A1090">
        <v>1319</v>
      </c>
      <c r="B1090" t="s">
        <v>1265</v>
      </c>
      <c r="C1090" t="s">
        <v>147</v>
      </c>
      <c r="D1090" s="155">
        <v>12.98</v>
      </c>
    </row>
    <row r="1091" spans="1:4" x14ac:dyDescent="0.25">
      <c r="A1091">
        <v>11026</v>
      </c>
      <c r="B1091" t="s">
        <v>1266</v>
      </c>
      <c r="C1091" t="s">
        <v>147</v>
      </c>
      <c r="D1091" s="155">
        <v>17.86</v>
      </c>
    </row>
    <row r="1092" spans="1:4" x14ac:dyDescent="0.25">
      <c r="A1092">
        <v>11027</v>
      </c>
      <c r="B1092" t="s">
        <v>1267</v>
      </c>
      <c r="C1092" t="s">
        <v>147</v>
      </c>
      <c r="D1092" s="155">
        <v>18.579999999999998</v>
      </c>
    </row>
    <row r="1093" spans="1:4" x14ac:dyDescent="0.25">
      <c r="A1093">
        <v>11046</v>
      </c>
      <c r="B1093" t="s">
        <v>1268</v>
      </c>
      <c r="C1093" t="s">
        <v>147</v>
      </c>
      <c r="D1093" s="155">
        <v>17.8</v>
      </c>
    </row>
    <row r="1094" spans="1:4" x14ac:dyDescent="0.25">
      <c r="A1094">
        <v>11047</v>
      </c>
      <c r="B1094" t="s">
        <v>1269</v>
      </c>
      <c r="C1094" t="s">
        <v>147</v>
      </c>
      <c r="D1094" s="155">
        <v>19.41</v>
      </c>
    </row>
    <row r="1095" spans="1:4" x14ac:dyDescent="0.25">
      <c r="A1095">
        <v>43668</v>
      </c>
      <c r="B1095" t="s">
        <v>1270</v>
      </c>
      <c r="C1095" t="s">
        <v>147</v>
      </c>
      <c r="D1095" s="155">
        <v>17.13</v>
      </c>
    </row>
    <row r="1096" spans="1:4" x14ac:dyDescent="0.25">
      <c r="A1096">
        <v>11049</v>
      </c>
      <c r="B1096" t="s">
        <v>1271</v>
      </c>
      <c r="C1096" t="s">
        <v>147</v>
      </c>
      <c r="D1096" s="155">
        <v>18.55</v>
      </c>
    </row>
    <row r="1097" spans="1:4" x14ac:dyDescent="0.25">
      <c r="A1097">
        <v>43106</v>
      </c>
      <c r="B1097" t="s">
        <v>1272</v>
      </c>
      <c r="C1097" t="s">
        <v>147</v>
      </c>
      <c r="D1097" s="155">
        <v>18.66</v>
      </c>
    </row>
    <row r="1098" spans="1:4" x14ac:dyDescent="0.25">
      <c r="A1098">
        <v>11051</v>
      </c>
      <c r="B1098" t="s">
        <v>1273</v>
      </c>
      <c r="C1098" t="s">
        <v>147</v>
      </c>
      <c r="D1098" s="155">
        <v>19.47</v>
      </c>
    </row>
    <row r="1099" spans="1:4" x14ac:dyDescent="0.25">
      <c r="A1099">
        <v>11061</v>
      </c>
      <c r="B1099" t="s">
        <v>1274</v>
      </c>
      <c r="C1099" t="s">
        <v>147</v>
      </c>
      <c r="D1099" s="155">
        <v>23.37</v>
      </c>
    </row>
    <row r="1100" spans="1:4" x14ac:dyDescent="0.25">
      <c r="A1100">
        <v>43667</v>
      </c>
      <c r="B1100" t="s">
        <v>1275</v>
      </c>
      <c r="C1100" t="s">
        <v>147</v>
      </c>
      <c r="D1100" s="155">
        <v>16.98</v>
      </c>
    </row>
    <row r="1101" spans="1:4" x14ac:dyDescent="0.25">
      <c r="A1101">
        <v>1333</v>
      </c>
      <c r="B1101" t="s">
        <v>1276</v>
      </c>
      <c r="C1101" t="s">
        <v>147</v>
      </c>
      <c r="D1101" s="155">
        <v>14.15</v>
      </c>
    </row>
    <row r="1102" spans="1:4" x14ac:dyDescent="0.25">
      <c r="A1102">
        <v>1330</v>
      </c>
      <c r="B1102" t="s">
        <v>1277</v>
      </c>
      <c r="C1102" t="s">
        <v>147</v>
      </c>
      <c r="D1102" s="155">
        <v>14.01</v>
      </c>
    </row>
    <row r="1103" spans="1:4" x14ac:dyDescent="0.25">
      <c r="A1103">
        <v>10957</v>
      </c>
      <c r="B1103" t="s">
        <v>1278</v>
      </c>
      <c r="C1103" t="s">
        <v>147</v>
      </c>
      <c r="D1103" s="155">
        <v>16.16</v>
      </c>
    </row>
    <row r="1104" spans="1:4" x14ac:dyDescent="0.25">
      <c r="A1104">
        <v>1332</v>
      </c>
      <c r="B1104" t="s">
        <v>1279</v>
      </c>
      <c r="C1104" t="s">
        <v>147</v>
      </c>
      <c r="D1104" s="155">
        <v>14.37</v>
      </c>
    </row>
    <row r="1105" spans="1:4" x14ac:dyDescent="0.25">
      <c r="A1105">
        <v>1334</v>
      </c>
      <c r="B1105" t="s">
        <v>1280</v>
      </c>
      <c r="C1105" t="s">
        <v>147</v>
      </c>
      <c r="D1105" s="155">
        <v>15.93</v>
      </c>
    </row>
    <row r="1106" spans="1:4" x14ac:dyDescent="0.25">
      <c r="A1106">
        <v>1335</v>
      </c>
      <c r="B1106" t="s">
        <v>1281</v>
      </c>
      <c r="C1106" t="s">
        <v>147</v>
      </c>
      <c r="D1106" s="155">
        <v>16.46</v>
      </c>
    </row>
    <row r="1107" spans="1:4" x14ac:dyDescent="0.25">
      <c r="A1107">
        <v>40425</v>
      </c>
      <c r="B1107" t="s">
        <v>1282</v>
      </c>
      <c r="C1107" t="s">
        <v>147</v>
      </c>
      <c r="D1107" s="155">
        <v>14.09</v>
      </c>
    </row>
    <row r="1108" spans="1:4" x14ac:dyDescent="0.25">
      <c r="A1108">
        <v>1337</v>
      </c>
      <c r="B1108" t="s">
        <v>1283</v>
      </c>
      <c r="C1108" t="s">
        <v>147</v>
      </c>
      <c r="D1108" s="155">
        <v>16.16</v>
      </c>
    </row>
    <row r="1109" spans="1:4" x14ac:dyDescent="0.25">
      <c r="A1109">
        <v>1338</v>
      </c>
      <c r="B1109" t="s">
        <v>1284</v>
      </c>
      <c r="C1109" t="s">
        <v>152</v>
      </c>
      <c r="D1109" s="155">
        <v>46.54</v>
      </c>
    </row>
    <row r="1110" spans="1:4" x14ac:dyDescent="0.25">
      <c r="A1110">
        <v>1340</v>
      </c>
      <c r="B1110" t="s">
        <v>1285</v>
      </c>
      <c r="C1110" t="s">
        <v>152</v>
      </c>
      <c r="D1110" s="155">
        <v>53.8</v>
      </c>
    </row>
    <row r="1111" spans="1:4" x14ac:dyDescent="0.25">
      <c r="A1111">
        <v>1341</v>
      </c>
      <c r="B1111" t="s">
        <v>1286</v>
      </c>
      <c r="C1111" t="s">
        <v>152</v>
      </c>
      <c r="D1111" s="155">
        <v>51.82</v>
      </c>
    </row>
    <row r="1112" spans="1:4" x14ac:dyDescent="0.25">
      <c r="A1112">
        <v>34659</v>
      </c>
      <c r="B1112" t="s">
        <v>1287</v>
      </c>
      <c r="C1112" t="s">
        <v>152</v>
      </c>
      <c r="D1112" s="155">
        <v>41.69</v>
      </c>
    </row>
    <row r="1113" spans="1:4" x14ac:dyDescent="0.25">
      <c r="A1113">
        <v>34514</v>
      </c>
      <c r="B1113" t="s">
        <v>1288</v>
      </c>
      <c r="C1113" t="s">
        <v>152</v>
      </c>
      <c r="D1113" s="155">
        <v>46.18</v>
      </c>
    </row>
    <row r="1114" spans="1:4" x14ac:dyDescent="0.25">
      <c r="A1114">
        <v>34660</v>
      </c>
      <c r="B1114" t="s">
        <v>1289</v>
      </c>
      <c r="C1114" t="s">
        <v>152</v>
      </c>
      <c r="D1114" s="155">
        <v>58.61</v>
      </c>
    </row>
    <row r="1115" spans="1:4" x14ac:dyDescent="0.25">
      <c r="A1115">
        <v>34661</v>
      </c>
      <c r="B1115" t="s">
        <v>1290</v>
      </c>
      <c r="C1115" t="s">
        <v>152</v>
      </c>
      <c r="D1115" s="155">
        <v>84.17</v>
      </c>
    </row>
    <row r="1116" spans="1:4" x14ac:dyDescent="0.25">
      <c r="A1116">
        <v>34667</v>
      </c>
      <c r="B1116" t="s">
        <v>1291</v>
      </c>
      <c r="C1116" t="s">
        <v>152</v>
      </c>
      <c r="D1116" s="155">
        <v>30.48</v>
      </c>
    </row>
    <row r="1117" spans="1:4" x14ac:dyDescent="0.25">
      <c r="A1117">
        <v>34668</v>
      </c>
      <c r="B1117" t="s">
        <v>1292</v>
      </c>
      <c r="C1117" t="s">
        <v>152</v>
      </c>
      <c r="D1117" s="155">
        <v>39.83</v>
      </c>
    </row>
    <row r="1118" spans="1:4" x14ac:dyDescent="0.25">
      <c r="A1118">
        <v>34741</v>
      </c>
      <c r="B1118" t="s">
        <v>1293</v>
      </c>
      <c r="C1118" t="s">
        <v>152</v>
      </c>
      <c r="D1118" s="155">
        <v>43.83</v>
      </c>
    </row>
    <row r="1119" spans="1:4" x14ac:dyDescent="0.25">
      <c r="A1119">
        <v>34664</v>
      </c>
      <c r="B1119" t="s">
        <v>1294</v>
      </c>
      <c r="C1119" t="s">
        <v>152</v>
      </c>
      <c r="D1119" s="155">
        <v>47.83</v>
      </c>
    </row>
    <row r="1120" spans="1:4" x14ac:dyDescent="0.25">
      <c r="A1120">
        <v>34665</v>
      </c>
      <c r="B1120" t="s">
        <v>1295</v>
      </c>
      <c r="C1120" t="s">
        <v>152</v>
      </c>
      <c r="D1120" s="155">
        <v>59.37</v>
      </c>
    </row>
    <row r="1121" spans="1:4" x14ac:dyDescent="0.25">
      <c r="A1121">
        <v>34666</v>
      </c>
      <c r="B1121" t="s">
        <v>1296</v>
      </c>
      <c r="C1121" t="s">
        <v>152</v>
      </c>
      <c r="D1121" s="155">
        <v>89.68</v>
      </c>
    </row>
    <row r="1122" spans="1:4" x14ac:dyDescent="0.25">
      <c r="A1122">
        <v>34669</v>
      </c>
      <c r="B1122" t="s">
        <v>1297</v>
      </c>
      <c r="C1122" t="s">
        <v>152</v>
      </c>
      <c r="D1122" s="155">
        <v>32.880000000000003</v>
      </c>
    </row>
    <row r="1123" spans="1:4" x14ac:dyDescent="0.25">
      <c r="A1123">
        <v>34670</v>
      </c>
      <c r="B1123" t="s">
        <v>1298</v>
      </c>
      <c r="C1123" t="s">
        <v>152</v>
      </c>
      <c r="D1123" s="155">
        <v>40.22</v>
      </c>
    </row>
    <row r="1124" spans="1:4" x14ac:dyDescent="0.25">
      <c r="A1124">
        <v>34671</v>
      </c>
      <c r="B1124" t="s">
        <v>1299</v>
      </c>
      <c r="C1124" t="s">
        <v>152</v>
      </c>
      <c r="D1124" s="155">
        <v>33.57</v>
      </c>
    </row>
    <row r="1125" spans="1:4" x14ac:dyDescent="0.25">
      <c r="A1125">
        <v>34672</v>
      </c>
      <c r="B1125" t="s">
        <v>1300</v>
      </c>
      <c r="C1125" t="s">
        <v>152</v>
      </c>
      <c r="D1125" s="155">
        <v>35.4</v>
      </c>
    </row>
    <row r="1126" spans="1:4" x14ac:dyDescent="0.25">
      <c r="A1126">
        <v>34673</v>
      </c>
      <c r="B1126" t="s">
        <v>1301</v>
      </c>
      <c r="C1126" t="s">
        <v>152</v>
      </c>
      <c r="D1126" s="155">
        <v>43.19</v>
      </c>
    </row>
    <row r="1127" spans="1:4" x14ac:dyDescent="0.25">
      <c r="A1127">
        <v>34674</v>
      </c>
      <c r="B1127" t="s">
        <v>1302</v>
      </c>
      <c r="C1127" t="s">
        <v>152</v>
      </c>
      <c r="D1127" s="155">
        <v>57.42</v>
      </c>
    </row>
    <row r="1128" spans="1:4" x14ac:dyDescent="0.25">
      <c r="A1128">
        <v>34675</v>
      </c>
      <c r="B1128" t="s">
        <v>1303</v>
      </c>
      <c r="C1128" t="s">
        <v>152</v>
      </c>
      <c r="D1128" s="155">
        <v>70.010000000000005</v>
      </c>
    </row>
    <row r="1129" spans="1:4" x14ac:dyDescent="0.25">
      <c r="A1129">
        <v>34676</v>
      </c>
      <c r="B1129" t="s">
        <v>1304</v>
      </c>
      <c r="C1129" t="s">
        <v>152</v>
      </c>
      <c r="D1129" s="155">
        <v>20.149999999999999</v>
      </c>
    </row>
    <row r="1130" spans="1:4" x14ac:dyDescent="0.25">
      <c r="A1130">
        <v>34677</v>
      </c>
      <c r="B1130" t="s">
        <v>1305</v>
      </c>
      <c r="C1130" t="s">
        <v>152</v>
      </c>
      <c r="D1130" s="155">
        <v>27.1</v>
      </c>
    </row>
    <row r="1131" spans="1:4" x14ac:dyDescent="0.25">
      <c r="A1131">
        <v>43126</v>
      </c>
      <c r="B1131" t="s">
        <v>1306</v>
      </c>
      <c r="C1131" t="s">
        <v>152</v>
      </c>
      <c r="D1131" s="155">
        <v>123.59</v>
      </c>
    </row>
    <row r="1132" spans="1:4" x14ac:dyDescent="0.25">
      <c r="A1132">
        <v>43124</v>
      </c>
      <c r="B1132" t="s">
        <v>1307</v>
      </c>
      <c r="C1132" t="s">
        <v>152</v>
      </c>
      <c r="D1132" s="155">
        <v>144.31</v>
      </c>
    </row>
    <row r="1133" spans="1:4" x14ac:dyDescent="0.25">
      <c r="A1133">
        <v>43125</v>
      </c>
      <c r="B1133" t="s">
        <v>1308</v>
      </c>
      <c r="C1133" t="s">
        <v>152</v>
      </c>
      <c r="D1133" s="155">
        <v>187.15</v>
      </c>
    </row>
    <row r="1134" spans="1:4" x14ac:dyDescent="0.25">
      <c r="A1134">
        <v>40623</v>
      </c>
      <c r="B1134" t="s">
        <v>1309</v>
      </c>
      <c r="C1134" t="s">
        <v>153</v>
      </c>
      <c r="D1134" s="155">
        <v>157.34</v>
      </c>
    </row>
    <row r="1135" spans="1:4" x14ac:dyDescent="0.25">
      <c r="A1135">
        <v>43701</v>
      </c>
      <c r="B1135" t="s">
        <v>1310</v>
      </c>
      <c r="C1135" t="s">
        <v>147</v>
      </c>
      <c r="D1135" s="155">
        <v>38</v>
      </c>
    </row>
    <row r="1136" spans="1:4" x14ac:dyDescent="0.25">
      <c r="A1136">
        <v>1345</v>
      </c>
      <c r="B1136" t="s">
        <v>1311</v>
      </c>
      <c r="C1136" t="s">
        <v>152</v>
      </c>
      <c r="D1136" s="155">
        <v>111.63</v>
      </c>
    </row>
    <row r="1137" spans="1:4" x14ac:dyDescent="0.25">
      <c r="A1137">
        <v>1346</v>
      </c>
      <c r="B1137" t="s">
        <v>1312</v>
      </c>
      <c r="C1137" t="s">
        <v>152</v>
      </c>
      <c r="D1137" s="155">
        <v>64.930000000000007</v>
      </c>
    </row>
    <row r="1138" spans="1:4" x14ac:dyDescent="0.25">
      <c r="A1138">
        <v>1347</v>
      </c>
      <c r="B1138" t="s">
        <v>1313</v>
      </c>
      <c r="C1138" t="s">
        <v>152</v>
      </c>
      <c r="D1138" s="155">
        <v>80.459999999999994</v>
      </c>
    </row>
    <row r="1139" spans="1:4" x14ac:dyDescent="0.25">
      <c r="A1139">
        <v>43678</v>
      </c>
      <c r="B1139" t="s">
        <v>1314</v>
      </c>
      <c r="C1139" t="s">
        <v>152</v>
      </c>
      <c r="D1139" s="155">
        <v>93.33</v>
      </c>
    </row>
    <row r="1140" spans="1:4" x14ac:dyDescent="0.25">
      <c r="A1140">
        <v>43680</v>
      </c>
      <c r="B1140" t="s">
        <v>1315</v>
      </c>
      <c r="C1140" t="s">
        <v>152</v>
      </c>
      <c r="D1140" s="155">
        <v>134.44</v>
      </c>
    </row>
    <row r="1141" spans="1:4" x14ac:dyDescent="0.25">
      <c r="A1141">
        <v>43679</v>
      </c>
      <c r="B1141" t="s">
        <v>1316</v>
      </c>
      <c r="C1141" t="s">
        <v>152</v>
      </c>
      <c r="D1141" s="155">
        <v>47.18</v>
      </c>
    </row>
    <row r="1142" spans="1:4" x14ac:dyDescent="0.25">
      <c r="A1142">
        <v>1355</v>
      </c>
      <c r="B1142" t="s">
        <v>1317</v>
      </c>
      <c r="C1142" t="s">
        <v>152</v>
      </c>
      <c r="D1142" s="155">
        <v>53.69</v>
      </c>
    </row>
    <row r="1143" spans="1:4" x14ac:dyDescent="0.25">
      <c r="A1143">
        <v>1358</v>
      </c>
      <c r="B1143" t="s">
        <v>1318</v>
      </c>
      <c r="C1143" t="s">
        <v>152</v>
      </c>
      <c r="D1143" s="155">
        <v>65.92</v>
      </c>
    </row>
    <row r="1144" spans="1:4" x14ac:dyDescent="0.25">
      <c r="A1144">
        <v>43681</v>
      </c>
      <c r="B1144" t="s">
        <v>1319</v>
      </c>
      <c r="C1144" t="s">
        <v>152</v>
      </c>
      <c r="D1144" s="155">
        <v>41.53</v>
      </c>
    </row>
    <row r="1145" spans="1:4" x14ac:dyDescent="0.25">
      <c r="A1145">
        <v>43677</v>
      </c>
      <c r="B1145" t="s">
        <v>1320</v>
      </c>
      <c r="C1145" t="s">
        <v>152</v>
      </c>
      <c r="D1145" s="155">
        <v>81.78</v>
      </c>
    </row>
    <row r="1146" spans="1:4" x14ac:dyDescent="0.25">
      <c r="A1146">
        <v>43682</v>
      </c>
      <c r="B1146" t="s">
        <v>1321</v>
      </c>
      <c r="C1146" t="s">
        <v>152</v>
      </c>
      <c r="D1146" s="155">
        <v>25.07</v>
      </c>
    </row>
    <row r="1147" spans="1:4" x14ac:dyDescent="0.25">
      <c r="A1147">
        <v>20971</v>
      </c>
      <c r="B1147" t="s">
        <v>1322</v>
      </c>
      <c r="C1147" t="s">
        <v>145</v>
      </c>
      <c r="D1147" s="155">
        <v>18.09</v>
      </c>
    </row>
    <row r="1148" spans="1:4" x14ac:dyDescent="0.25">
      <c r="A1148">
        <v>13279</v>
      </c>
      <c r="B1148" t="s">
        <v>1323</v>
      </c>
      <c r="C1148" t="s">
        <v>147</v>
      </c>
      <c r="D1148" s="155">
        <v>22.09</v>
      </c>
    </row>
    <row r="1149" spans="1:4" x14ac:dyDescent="0.25">
      <c r="A1149">
        <v>11977</v>
      </c>
      <c r="B1149" t="s">
        <v>1324</v>
      </c>
      <c r="C1149" t="s">
        <v>145</v>
      </c>
      <c r="D1149" s="155">
        <v>11.44</v>
      </c>
    </row>
    <row r="1150" spans="1:4" x14ac:dyDescent="0.25">
      <c r="A1150">
        <v>11975</v>
      </c>
      <c r="B1150" t="s">
        <v>1325</v>
      </c>
      <c r="C1150" t="s">
        <v>145</v>
      </c>
      <c r="D1150" s="155">
        <v>25.08</v>
      </c>
    </row>
    <row r="1151" spans="1:4" x14ac:dyDescent="0.25">
      <c r="A1151">
        <v>39746</v>
      </c>
      <c r="B1151" t="s">
        <v>1326</v>
      </c>
      <c r="C1151" t="s">
        <v>145</v>
      </c>
      <c r="D1151" s="155">
        <v>279.14999999999998</v>
      </c>
    </row>
    <row r="1152" spans="1:4" x14ac:dyDescent="0.25">
      <c r="A1152">
        <v>11976</v>
      </c>
      <c r="B1152" t="s">
        <v>1327</v>
      </c>
      <c r="C1152" t="s">
        <v>145</v>
      </c>
      <c r="D1152" s="155">
        <v>1.28</v>
      </c>
    </row>
    <row r="1153" spans="1:4" x14ac:dyDescent="0.25">
      <c r="A1153">
        <v>1368</v>
      </c>
      <c r="B1153" t="s">
        <v>1328</v>
      </c>
      <c r="C1153" t="s">
        <v>145</v>
      </c>
      <c r="D1153" s="155">
        <v>77.400000000000006</v>
      </c>
    </row>
    <row r="1154" spans="1:4" x14ac:dyDescent="0.25">
      <c r="A1154">
        <v>1367</v>
      </c>
      <c r="B1154" t="s">
        <v>1329</v>
      </c>
      <c r="C1154" t="s">
        <v>145</v>
      </c>
      <c r="D1154" s="155">
        <v>250.36</v>
      </c>
    </row>
    <row r="1155" spans="1:4" x14ac:dyDescent="0.25">
      <c r="A1155">
        <v>1380</v>
      </c>
      <c r="B1155" t="s">
        <v>1330</v>
      </c>
      <c r="C1155" t="s">
        <v>147</v>
      </c>
      <c r="D1155" s="155">
        <v>2.29</v>
      </c>
    </row>
    <row r="1156" spans="1:4" x14ac:dyDescent="0.25">
      <c r="A1156">
        <v>1375</v>
      </c>
      <c r="B1156" t="s">
        <v>1331</v>
      </c>
      <c r="C1156" t="s">
        <v>147</v>
      </c>
      <c r="D1156" s="155">
        <v>15.43</v>
      </c>
    </row>
    <row r="1157" spans="1:4" x14ac:dyDescent="0.25">
      <c r="A1157">
        <v>1379</v>
      </c>
      <c r="B1157" t="s">
        <v>1332</v>
      </c>
      <c r="C1157" t="s">
        <v>147</v>
      </c>
      <c r="D1157" s="155">
        <v>0.73</v>
      </c>
    </row>
    <row r="1158" spans="1:4" x14ac:dyDescent="0.25">
      <c r="A1158">
        <v>13284</v>
      </c>
      <c r="B1158" t="s">
        <v>1333</v>
      </c>
      <c r="C1158" t="s">
        <v>147</v>
      </c>
      <c r="D1158" s="155">
        <v>0.73</v>
      </c>
    </row>
    <row r="1159" spans="1:4" x14ac:dyDescent="0.25">
      <c r="A1159">
        <v>44528</v>
      </c>
      <c r="B1159" t="s">
        <v>1334</v>
      </c>
      <c r="C1159" t="s">
        <v>147</v>
      </c>
      <c r="D1159" s="155">
        <v>2.75</v>
      </c>
    </row>
    <row r="1160" spans="1:4" x14ac:dyDescent="0.25">
      <c r="A1160">
        <v>34753</v>
      </c>
      <c r="B1160" t="s">
        <v>1335</v>
      </c>
      <c r="C1160" t="s">
        <v>147</v>
      </c>
      <c r="D1160" s="155">
        <v>0.8</v>
      </c>
    </row>
    <row r="1161" spans="1:4" x14ac:dyDescent="0.25">
      <c r="A1161">
        <v>420</v>
      </c>
      <c r="B1161" t="s">
        <v>1336</v>
      </c>
      <c r="C1161" t="s">
        <v>145</v>
      </c>
      <c r="D1161" s="155">
        <v>42.62</v>
      </c>
    </row>
    <row r="1162" spans="1:4" x14ac:dyDescent="0.25">
      <c r="A1162">
        <v>12327</v>
      </c>
      <c r="B1162" t="s">
        <v>1337</v>
      </c>
      <c r="C1162" t="s">
        <v>145</v>
      </c>
      <c r="D1162" s="155">
        <v>50.77</v>
      </c>
    </row>
    <row r="1163" spans="1:4" x14ac:dyDescent="0.25">
      <c r="A1163">
        <v>36148</v>
      </c>
      <c r="B1163" t="s">
        <v>1338</v>
      </c>
      <c r="C1163" t="s">
        <v>145</v>
      </c>
      <c r="D1163" s="155">
        <v>71.52</v>
      </c>
    </row>
    <row r="1164" spans="1:4" x14ac:dyDescent="0.25">
      <c r="A1164">
        <v>12329</v>
      </c>
      <c r="B1164" t="s">
        <v>1339</v>
      </c>
      <c r="C1164" t="s">
        <v>147</v>
      </c>
      <c r="D1164" s="155">
        <v>115.77</v>
      </c>
    </row>
    <row r="1165" spans="1:4" x14ac:dyDescent="0.25">
      <c r="A1165">
        <v>1339</v>
      </c>
      <c r="B1165" t="s">
        <v>1340</v>
      </c>
      <c r="C1165" t="s">
        <v>147</v>
      </c>
      <c r="D1165" s="155">
        <v>46.66</v>
      </c>
    </row>
    <row r="1166" spans="1:4" x14ac:dyDescent="0.25">
      <c r="A1166">
        <v>44396</v>
      </c>
      <c r="B1166" t="s">
        <v>1341</v>
      </c>
      <c r="C1166" t="s">
        <v>147</v>
      </c>
      <c r="D1166" s="155">
        <v>47.62</v>
      </c>
    </row>
    <row r="1167" spans="1:4" x14ac:dyDescent="0.25">
      <c r="A1167">
        <v>44327</v>
      </c>
      <c r="B1167" t="s">
        <v>1342</v>
      </c>
      <c r="C1167" t="s">
        <v>148</v>
      </c>
      <c r="D1167" s="155">
        <v>161.97</v>
      </c>
    </row>
    <row r="1168" spans="1:4" x14ac:dyDescent="0.25">
      <c r="A1168">
        <v>37418</v>
      </c>
      <c r="B1168" t="s">
        <v>1343</v>
      </c>
      <c r="C1168" t="s">
        <v>145</v>
      </c>
      <c r="D1168" s="155">
        <v>18.34</v>
      </c>
    </row>
    <row r="1169" spans="1:4" x14ac:dyDescent="0.25">
      <c r="A1169">
        <v>37419</v>
      </c>
      <c r="B1169" t="s">
        <v>1344</v>
      </c>
      <c r="C1169" t="s">
        <v>145</v>
      </c>
      <c r="D1169" s="155">
        <v>18.84</v>
      </c>
    </row>
    <row r="1170" spans="1:4" x14ac:dyDescent="0.25">
      <c r="A1170">
        <v>1427</v>
      </c>
      <c r="B1170" t="s">
        <v>1345</v>
      </c>
      <c r="C1170" t="s">
        <v>145</v>
      </c>
      <c r="D1170" s="155">
        <v>23.41</v>
      </c>
    </row>
    <row r="1171" spans="1:4" x14ac:dyDescent="0.25">
      <c r="A1171">
        <v>1402</v>
      </c>
      <c r="B1171" t="s">
        <v>1346</v>
      </c>
      <c r="C1171" t="s">
        <v>145</v>
      </c>
      <c r="D1171" s="155">
        <v>8.1</v>
      </c>
    </row>
    <row r="1172" spans="1:4" x14ac:dyDescent="0.25">
      <c r="A1172">
        <v>1420</v>
      </c>
      <c r="B1172" t="s">
        <v>1347</v>
      </c>
      <c r="C1172" t="s">
        <v>145</v>
      </c>
      <c r="D1172" s="155">
        <v>10.42</v>
      </c>
    </row>
    <row r="1173" spans="1:4" x14ac:dyDescent="0.25">
      <c r="A1173">
        <v>1419</v>
      </c>
      <c r="B1173" t="s">
        <v>1348</v>
      </c>
      <c r="C1173" t="s">
        <v>145</v>
      </c>
      <c r="D1173" s="155">
        <v>12.58</v>
      </c>
    </row>
    <row r="1174" spans="1:4" x14ac:dyDescent="0.25">
      <c r="A1174">
        <v>1414</v>
      </c>
      <c r="B1174" t="s">
        <v>1349</v>
      </c>
      <c r="C1174" t="s">
        <v>145</v>
      </c>
      <c r="D1174" s="155">
        <v>12.31</v>
      </c>
    </row>
    <row r="1175" spans="1:4" x14ac:dyDescent="0.25">
      <c r="A1175">
        <v>1413</v>
      </c>
      <c r="B1175" t="s">
        <v>1350</v>
      </c>
      <c r="C1175" t="s">
        <v>145</v>
      </c>
      <c r="D1175" s="155">
        <v>18.190000000000001</v>
      </c>
    </row>
    <row r="1176" spans="1:4" x14ac:dyDescent="0.25">
      <c r="A1176">
        <v>1412</v>
      </c>
      <c r="B1176" t="s">
        <v>1351</v>
      </c>
      <c r="C1176" t="s">
        <v>145</v>
      </c>
      <c r="D1176" s="155">
        <v>15.41</v>
      </c>
    </row>
    <row r="1177" spans="1:4" x14ac:dyDescent="0.25">
      <c r="A1177">
        <v>1406</v>
      </c>
      <c r="B1177" t="s">
        <v>1352</v>
      </c>
      <c r="C1177" t="s">
        <v>145</v>
      </c>
      <c r="D1177" s="155">
        <v>18.59</v>
      </c>
    </row>
    <row r="1178" spans="1:4" x14ac:dyDescent="0.25">
      <c r="A1178">
        <v>11281</v>
      </c>
      <c r="B1178" t="s">
        <v>1353</v>
      </c>
      <c r="C1178" t="s">
        <v>145</v>
      </c>
      <c r="D1178" s="168">
        <v>11359.9</v>
      </c>
    </row>
    <row r="1179" spans="1:4" x14ac:dyDescent="0.25">
      <c r="A1179">
        <v>1442</v>
      </c>
      <c r="B1179" t="s">
        <v>1354</v>
      </c>
      <c r="C1179" t="s">
        <v>145</v>
      </c>
      <c r="D1179" s="168">
        <v>9536.5499999999993</v>
      </c>
    </row>
    <row r="1180" spans="1:4" x14ac:dyDescent="0.25">
      <c r="A1180">
        <v>13457</v>
      </c>
      <c r="B1180" t="s">
        <v>1355</v>
      </c>
      <c r="C1180" t="s">
        <v>145</v>
      </c>
      <c r="D1180" s="168">
        <v>8231.81</v>
      </c>
    </row>
    <row r="1181" spans="1:4" x14ac:dyDescent="0.25">
      <c r="A1181">
        <v>40699</v>
      </c>
      <c r="B1181" t="s">
        <v>1356</v>
      </c>
      <c r="C1181" t="s">
        <v>145</v>
      </c>
      <c r="D1181" s="168">
        <v>6363.5</v>
      </c>
    </row>
    <row r="1182" spans="1:4" x14ac:dyDescent="0.25">
      <c r="A1182">
        <v>40701</v>
      </c>
      <c r="B1182" t="s">
        <v>1357</v>
      </c>
      <c r="C1182" t="s">
        <v>145</v>
      </c>
      <c r="D1182" s="168">
        <v>112515.44</v>
      </c>
    </row>
    <row r="1183" spans="1:4" x14ac:dyDescent="0.25">
      <c r="A1183">
        <v>40700</v>
      </c>
      <c r="B1183" t="s">
        <v>1358</v>
      </c>
      <c r="C1183" t="s">
        <v>145</v>
      </c>
      <c r="D1183" s="168">
        <v>14813.4</v>
      </c>
    </row>
    <row r="1184" spans="1:4" x14ac:dyDescent="0.25">
      <c r="A1184">
        <v>13458</v>
      </c>
      <c r="B1184" t="s">
        <v>1359</v>
      </c>
      <c r="C1184" t="s">
        <v>145</v>
      </c>
      <c r="D1184" s="168">
        <v>14076.39</v>
      </c>
    </row>
    <row r="1185" spans="1:4" x14ac:dyDescent="0.25">
      <c r="A1185">
        <v>11134</v>
      </c>
      <c r="B1185" t="s">
        <v>1360</v>
      </c>
      <c r="C1185" t="s">
        <v>152</v>
      </c>
      <c r="D1185" s="155">
        <v>92.5</v>
      </c>
    </row>
    <row r="1186" spans="1:4" x14ac:dyDescent="0.25">
      <c r="A1186">
        <v>11135</v>
      </c>
      <c r="B1186" t="s">
        <v>1361</v>
      </c>
      <c r="C1186" t="s">
        <v>152</v>
      </c>
      <c r="D1186" s="155">
        <v>99.87</v>
      </c>
    </row>
    <row r="1187" spans="1:4" x14ac:dyDescent="0.25">
      <c r="A1187">
        <v>11136</v>
      </c>
      <c r="B1187" t="s">
        <v>1362</v>
      </c>
      <c r="C1187" t="s">
        <v>152</v>
      </c>
      <c r="D1187" s="155">
        <v>114.36</v>
      </c>
    </row>
    <row r="1188" spans="1:4" x14ac:dyDescent="0.25">
      <c r="A1188">
        <v>34743</v>
      </c>
      <c r="B1188" t="s">
        <v>1363</v>
      </c>
      <c r="C1188" t="s">
        <v>152</v>
      </c>
      <c r="D1188" s="155">
        <v>137.97999999999999</v>
      </c>
    </row>
    <row r="1189" spans="1:4" x14ac:dyDescent="0.25">
      <c r="A1189">
        <v>11137</v>
      </c>
      <c r="B1189" t="s">
        <v>1364</v>
      </c>
      <c r="C1189" t="s">
        <v>152</v>
      </c>
      <c r="D1189" s="155">
        <v>156.71</v>
      </c>
    </row>
    <row r="1190" spans="1:4" x14ac:dyDescent="0.25">
      <c r="A1190">
        <v>34745</v>
      </c>
      <c r="B1190" t="s">
        <v>1365</v>
      </c>
      <c r="C1190" t="s">
        <v>152</v>
      </c>
      <c r="D1190" s="155">
        <v>186.36</v>
      </c>
    </row>
    <row r="1191" spans="1:4" x14ac:dyDescent="0.25">
      <c r="A1191">
        <v>34746</v>
      </c>
      <c r="B1191" t="s">
        <v>1366</v>
      </c>
      <c r="C1191" t="s">
        <v>152</v>
      </c>
      <c r="D1191" s="155">
        <v>50.82</v>
      </c>
    </row>
    <row r="1192" spans="1:4" x14ac:dyDescent="0.25">
      <c r="A1192">
        <v>1360</v>
      </c>
      <c r="B1192" t="s">
        <v>1367</v>
      </c>
      <c r="C1192" t="s">
        <v>152</v>
      </c>
      <c r="D1192" s="155">
        <v>59.29</v>
      </c>
    </row>
    <row r="1193" spans="1:4" x14ac:dyDescent="0.25">
      <c r="A1193">
        <v>36524</v>
      </c>
      <c r="B1193" t="s">
        <v>1368</v>
      </c>
      <c r="C1193" t="s">
        <v>145</v>
      </c>
      <c r="D1193" s="168">
        <v>197917.9</v>
      </c>
    </row>
    <row r="1194" spans="1:4" x14ac:dyDescent="0.25">
      <c r="A1194">
        <v>36526</v>
      </c>
      <c r="B1194" t="s">
        <v>1369</v>
      </c>
      <c r="C1194" t="s">
        <v>145</v>
      </c>
      <c r="D1194" s="168">
        <v>159490.29999999999</v>
      </c>
    </row>
    <row r="1195" spans="1:4" x14ac:dyDescent="0.25">
      <c r="A1195">
        <v>36523</v>
      </c>
      <c r="B1195" t="s">
        <v>1370</v>
      </c>
      <c r="C1195" t="s">
        <v>145</v>
      </c>
      <c r="D1195" s="168">
        <v>341447.21</v>
      </c>
    </row>
    <row r="1196" spans="1:4" x14ac:dyDescent="0.25">
      <c r="A1196">
        <v>36527</v>
      </c>
      <c r="B1196" t="s">
        <v>1371</v>
      </c>
      <c r="C1196" t="s">
        <v>145</v>
      </c>
      <c r="D1196" s="168">
        <v>370882</v>
      </c>
    </row>
    <row r="1197" spans="1:4" x14ac:dyDescent="0.25">
      <c r="A1197">
        <v>13803</v>
      </c>
      <c r="B1197" t="s">
        <v>1372</v>
      </c>
      <c r="C1197" t="s">
        <v>145</v>
      </c>
      <c r="D1197" s="168">
        <v>134107.70000000001</v>
      </c>
    </row>
    <row r="1198" spans="1:4" x14ac:dyDescent="0.25">
      <c r="A1198">
        <v>38642</v>
      </c>
      <c r="B1198" t="s">
        <v>1373</v>
      </c>
      <c r="C1198" t="s">
        <v>145</v>
      </c>
      <c r="D1198" s="168">
        <v>86350.84</v>
      </c>
    </row>
    <row r="1199" spans="1:4" x14ac:dyDescent="0.25">
      <c r="A1199">
        <v>36522</v>
      </c>
      <c r="B1199" t="s">
        <v>1374</v>
      </c>
      <c r="C1199" t="s">
        <v>145</v>
      </c>
      <c r="D1199" s="168">
        <v>100425</v>
      </c>
    </row>
    <row r="1200" spans="1:4" x14ac:dyDescent="0.25">
      <c r="A1200">
        <v>36525</v>
      </c>
      <c r="B1200" t="s">
        <v>1375</v>
      </c>
      <c r="C1200" t="s">
        <v>145</v>
      </c>
      <c r="D1200" s="168">
        <v>134492.53</v>
      </c>
    </row>
    <row r="1201" spans="1:4" x14ac:dyDescent="0.25">
      <c r="A1201">
        <v>34348</v>
      </c>
      <c r="B1201" t="s">
        <v>1376</v>
      </c>
      <c r="C1201" t="s">
        <v>146</v>
      </c>
      <c r="D1201" s="155">
        <v>32.869999999999997</v>
      </c>
    </row>
    <row r="1202" spans="1:4" x14ac:dyDescent="0.25">
      <c r="A1202">
        <v>34347</v>
      </c>
      <c r="B1202" t="s">
        <v>1377</v>
      </c>
      <c r="C1202" t="s">
        <v>146</v>
      </c>
      <c r="D1202" s="155">
        <v>23.5</v>
      </c>
    </row>
    <row r="1203" spans="1:4" x14ac:dyDescent="0.25">
      <c r="A1203">
        <v>11146</v>
      </c>
      <c r="B1203" t="s">
        <v>1378</v>
      </c>
      <c r="C1203" t="s">
        <v>149</v>
      </c>
      <c r="D1203" s="155">
        <v>540.12</v>
      </c>
    </row>
    <row r="1204" spans="1:4" x14ac:dyDescent="0.25">
      <c r="A1204">
        <v>11147</v>
      </c>
      <c r="B1204" t="s">
        <v>1379</v>
      </c>
      <c r="C1204" t="s">
        <v>149</v>
      </c>
      <c r="D1204" s="155">
        <v>561.26</v>
      </c>
    </row>
    <row r="1205" spans="1:4" x14ac:dyDescent="0.25">
      <c r="A1205">
        <v>34872</v>
      </c>
      <c r="B1205" t="s">
        <v>1380</v>
      </c>
      <c r="C1205" t="s">
        <v>149</v>
      </c>
      <c r="D1205" s="155">
        <v>567.55999999999995</v>
      </c>
    </row>
    <row r="1206" spans="1:4" x14ac:dyDescent="0.25">
      <c r="A1206">
        <v>34491</v>
      </c>
      <c r="B1206" t="s">
        <v>1381</v>
      </c>
      <c r="C1206" t="s">
        <v>149</v>
      </c>
      <c r="D1206" s="155">
        <v>584</v>
      </c>
    </row>
    <row r="1207" spans="1:4" x14ac:dyDescent="0.25">
      <c r="A1207">
        <v>34770</v>
      </c>
      <c r="B1207" t="s">
        <v>1382</v>
      </c>
      <c r="C1207" t="s">
        <v>155</v>
      </c>
      <c r="D1207" s="155">
        <v>524.77</v>
      </c>
    </row>
    <row r="1208" spans="1:4" x14ac:dyDescent="0.25">
      <c r="A1208">
        <v>1518</v>
      </c>
      <c r="B1208" t="s">
        <v>1383</v>
      </c>
      <c r="C1208" t="s">
        <v>155</v>
      </c>
      <c r="D1208" s="155">
        <v>535</v>
      </c>
    </row>
    <row r="1209" spans="1:4" x14ac:dyDescent="0.25">
      <c r="A1209">
        <v>41965</v>
      </c>
      <c r="B1209" t="s">
        <v>1384</v>
      </c>
      <c r="C1209" t="s">
        <v>155</v>
      </c>
      <c r="D1209" s="155">
        <v>469.1</v>
      </c>
    </row>
    <row r="1210" spans="1:4" x14ac:dyDescent="0.25">
      <c r="A1210">
        <v>34492</v>
      </c>
      <c r="B1210" t="s">
        <v>1385</v>
      </c>
      <c r="C1210" t="s">
        <v>149</v>
      </c>
      <c r="D1210" s="155">
        <v>480</v>
      </c>
    </row>
    <row r="1211" spans="1:4" x14ac:dyDescent="0.25">
      <c r="A1211">
        <v>1524</v>
      </c>
      <c r="B1211" t="s">
        <v>1386</v>
      </c>
      <c r="C1211" t="s">
        <v>149</v>
      </c>
      <c r="D1211" s="155">
        <v>518.20000000000005</v>
      </c>
    </row>
    <row r="1212" spans="1:4" x14ac:dyDescent="0.25">
      <c r="A1212">
        <v>38404</v>
      </c>
      <c r="B1212" t="s">
        <v>1387</v>
      </c>
      <c r="C1212" t="s">
        <v>149</v>
      </c>
      <c r="D1212" s="155">
        <v>497.18</v>
      </c>
    </row>
    <row r="1213" spans="1:4" x14ac:dyDescent="0.25">
      <c r="A1213">
        <v>39849</v>
      </c>
      <c r="B1213" t="s">
        <v>1388</v>
      </c>
      <c r="C1213" t="s">
        <v>149</v>
      </c>
      <c r="D1213" s="155">
        <v>569.77</v>
      </c>
    </row>
    <row r="1214" spans="1:4" x14ac:dyDescent="0.25">
      <c r="A1214">
        <v>38464</v>
      </c>
      <c r="B1214" t="s">
        <v>1389</v>
      </c>
      <c r="C1214" t="s">
        <v>149</v>
      </c>
      <c r="D1214" s="155">
        <v>578.04</v>
      </c>
    </row>
    <row r="1215" spans="1:4" x14ac:dyDescent="0.25">
      <c r="A1215">
        <v>34493</v>
      </c>
      <c r="B1215" t="s">
        <v>1390</v>
      </c>
      <c r="C1215" t="s">
        <v>149</v>
      </c>
      <c r="D1215" s="155">
        <v>493.53</v>
      </c>
    </row>
    <row r="1216" spans="1:4" x14ac:dyDescent="0.25">
      <c r="A1216">
        <v>1527</v>
      </c>
      <c r="B1216" t="s">
        <v>1391</v>
      </c>
      <c r="C1216" t="s">
        <v>149</v>
      </c>
      <c r="D1216" s="155">
        <v>534.66</v>
      </c>
    </row>
    <row r="1217" spans="1:4" x14ac:dyDescent="0.25">
      <c r="A1217">
        <v>38405</v>
      </c>
      <c r="B1217" t="s">
        <v>1392</v>
      </c>
      <c r="C1217" t="s">
        <v>149</v>
      </c>
      <c r="D1217" s="155">
        <v>512.52</v>
      </c>
    </row>
    <row r="1218" spans="1:4" x14ac:dyDescent="0.25">
      <c r="A1218">
        <v>38408</v>
      </c>
      <c r="B1218" t="s">
        <v>1393</v>
      </c>
      <c r="C1218" t="s">
        <v>149</v>
      </c>
      <c r="D1218" s="155">
        <v>567.30999999999995</v>
      </c>
    </row>
    <row r="1219" spans="1:4" x14ac:dyDescent="0.25">
      <c r="A1219">
        <v>34494</v>
      </c>
      <c r="B1219" t="s">
        <v>1394</v>
      </c>
      <c r="C1219" t="s">
        <v>149</v>
      </c>
      <c r="D1219" s="155">
        <v>509.98</v>
      </c>
    </row>
    <row r="1220" spans="1:4" x14ac:dyDescent="0.25">
      <c r="A1220">
        <v>1525</v>
      </c>
      <c r="B1220" t="s">
        <v>1395</v>
      </c>
      <c r="C1220" t="s">
        <v>149</v>
      </c>
      <c r="D1220" s="155">
        <v>551.1</v>
      </c>
    </row>
    <row r="1221" spans="1:4" x14ac:dyDescent="0.25">
      <c r="A1221">
        <v>38406</v>
      </c>
      <c r="B1221" t="s">
        <v>1396</v>
      </c>
      <c r="C1221" t="s">
        <v>149</v>
      </c>
      <c r="D1221" s="155">
        <v>541.17999999999995</v>
      </c>
    </row>
    <row r="1222" spans="1:4" x14ac:dyDescent="0.25">
      <c r="A1222">
        <v>38409</v>
      </c>
      <c r="B1222" t="s">
        <v>1397</v>
      </c>
      <c r="C1222" t="s">
        <v>149</v>
      </c>
      <c r="D1222" s="155">
        <v>571.16999999999996</v>
      </c>
    </row>
    <row r="1223" spans="1:4" x14ac:dyDescent="0.25">
      <c r="A1223">
        <v>43360</v>
      </c>
      <c r="B1223" t="s">
        <v>1398</v>
      </c>
      <c r="C1223" t="s">
        <v>149</v>
      </c>
      <c r="D1223" s="155">
        <v>595.57000000000005</v>
      </c>
    </row>
    <row r="1224" spans="1:4" x14ac:dyDescent="0.25">
      <c r="A1224">
        <v>34495</v>
      </c>
      <c r="B1224" t="s">
        <v>1399</v>
      </c>
      <c r="C1224" t="s">
        <v>149</v>
      </c>
      <c r="D1224" s="155">
        <v>526.42999999999995</v>
      </c>
    </row>
    <row r="1225" spans="1:4" x14ac:dyDescent="0.25">
      <c r="A1225">
        <v>11145</v>
      </c>
      <c r="B1225" t="s">
        <v>1400</v>
      </c>
      <c r="C1225" t="s">
        <v>149</v>
      </c>
      <c r="D1225" s="155">
        <v>567.55999999999995</v>
      </c>
    </row>
    <row r="1226" spans="1:4" x14ac:dyDescent="0.25">
      <c r="A1226">
        <v>34496</v>
      </c>
      <c r="B1226" t="s">
        <v>1401</v>
      </c>
      <c r="C1226" t="s">
        <v>149</v>
      </c>
      <c r="D1226" s="155">
        <v>549.15</v>
      </c>
    </row>
    <row r="1227" spans="1:4" x14ac:dyDescent="0.25">
      <c r="A1227">
        <v>34479</v>
      </c>
      <c r="B1227" t="s">
        <v>1402</v>
      </c>
      <c r="C1227" t="s">
        <v>149</v>
      </c>
      <c r="D1227" s="155">
        <v>584</v>
      </c>
    </row>
    <row r="1228" spans="1:4" x14ac:dyDescent="0.25">
      <c r="A1228">
        <v>34481</v>
      </c>
      <c r="B1228" t="s">
        <v>1403</v>
      </c>
      <c r="C1228" t="s">
        <v>149</v>
      </c>
      <c r="D1228" s="155">
        <v>610.22</v>
      </c>
    </row>
    <row r="1229" spans="1:4" x14ac:dyDescent="0.25">
      <c r="A1229">
        <v>34483</v>
      </c>
      <c r="B1229" t="s">
        <v>1404</v>
      </c>
      <c r="C1229" t="s">
        <v>149</v>
      </c>
      <c r="D1229" s="155">
        <v>651.97</v>
      </c>
    </row>
    <row r="1230" spans="1:4" x14ac:dyDescent="0.25">
      <c r="A1230">
        <v>34485</v>
      </c>
      <c r="B1230" t="s">
        <v>1405</v>
      </c>
      <c r="C1230" t="s">
        <v>149</v>
      </c>
      <c r="D1230" s="155">
        <v>697.21</v>
      </c>
    </row>
    <row r="1231" spans="1:4" x14ac:dyDescent="0.25">
      <c r="A1231">
        <v>14041</v>
      </c>
      <c r="B1231" t="s">
        <v>1406</v>
      </c>
      <c r="C1231" t="s">
        <v>149</v>
      </c>
      <c r="D1231" s="155">
        <v>453.22</v>
      </c>
    </row>
    <row r="1232" spans="1:4" x14ac:dyDescent="0.25">
      <c r="A1232">
        <v>1523</v>
      </c>
      <c r="B1232" t="s">
        <v>1407</v>
      </c>
      <c r="C1232" t="s">
        <v>149</v>
      </c>
      <c r="D1232" s="155">
        <v>460.62</v>
      </c>
    </row>
    <row r="1233" spans="1:4" x14ac:dyDescent="0.25">
      <c r="A1233">
        <v>14052</v>
      </c>
      <c r="B1233" t="s">
        <v>1408</v>
      </c>
      <c r="C1233" t="s">
        <v>145</v>
      </c>
      <c r="D1233" s="155">
        <v>12.83</v>
      </c>
    </row>
    <row r="1234" spans="1:4" x14ac:dyDescent="0.25">
      <c r="A1234">
        <v>14054</v>
      </c>
      <c r="B1234" t="s">
        <v>1409</v>
      </c>
      <c r="C1234" t="s">
        <v>145</v>
      </c>
      <c r="D1234" s="155">
        <v>16.670000000000002</v>
      </c>
    </row>
    <row r="1235" spans="1:4" x14ac:dyDescent="0.25">
      <c r="A1235">
        <v>14053</v>
      </c>
      <c r="B1235" t="s">
        <v>1410</v>
      </c>
      <c r="C1235" t="s">
        <v>145</v>
      </c>
      <c r="D1235" s="155">
        <v>13.02</v>
      </c>
    </row>
    <row r="1236" spans="1:4" x14ac:dyDescent="0.25">
      <c r="A1236">
        <v>2558</v>
      </c>
      <c r="B1236" t="s">
        <v>1411</v>
      </c>
      <c r="C1236" t="s">
        <v>145</v>
      </c>
      <c r="D1236" s="155">
        <v>9.8000000000000007</v>
      </c>
    </row>
    <row r="1237" spans="1:4" x14ac:dyDescent="0.25">
      <c r="A1237">
        <v>2560</v>
      </c>
      <c r="B1237" t="s">
        <v>1412</v>
      </c>
      <c r="C1237" t="s">
        <v>145</v>
      </c>
      <c r="D1237" s="155">
        <v>17.25</v>
      </c>
    </row>
    <row r="1238" spans="1:4" x14ac:dyDescent="0.25">
      <c r="A1238">
        <v>2559</v>
      </c>
      <c r="B1238" t="s">
        <v>1413</v>
      </c>
      <c r="C1238" t="s">
        <v>145</v>
      </c>
      <c r="D1238" s="155">
        <v>13.8</v>
      </c>
    </row>
    <row r="1239" spans="1:4" x14ac:dyDescent="0.25">
      <c r="A1239">
        <v>2592</v>
      </c>
      <c r="B1239" t="s">
        <v>1414</v>
      </c>
      <c r="C1239" t="s">
        <v>145</v>
      </c>
      <c r="D1239" s="155">
        <v>228.77</v>
      </c>
    </row>
    <row r="1240" spans="1:4" x14ac:dyDescent="0.25">
      <c r="A1240">
        <v>2566</v>
      </c>
      <c r="B1240" t="s">
        <v>1415</v>
      </c>
      <c r="C1240" t="s">
        <v>145</v>
      </c>
      <c r="D1240" s="155">
        <v>23.02</v>
      </c>
    </row>
    <row r="1241" spans="1:4" x14ac:dyDescent="0.25">
      <c r="A1241">
        <v>2589</v>
      </c>
      <c r="B1241" t="s">
        <v>1416</v>
      </c>
      <c r="C1241" t="s">
        <v>145</v>
      </c>
      <c r="D1241" s="155">
        <v>30.6</v>
      </c>
    </row>
    <row r="1242" spans="1:4" x14ac:dyDescent="0.25">
      <c r="A1242">
        <v>2591</v>
      </c>
      <c r="B1242" t="s">
        <v>1417</v>
      </c>
      <c r="C1242" t="s">
        <v>145</v>
      </c>
      <c r="D1242" s="155">
        <v>11.16</v>
      </c>
    </row>
    <row r="1243" spans="1:4" x14ac:dyDescent="0.25">
      <c r="A1243">
        <v>2590</v>
      </c>
      <c r="B1243" t="s">
        <v>1418</v>
      </c>
      <c r="C1243" t="s">
        <v>145</v>
      </c>
      <c r="D1243" s="155">
        <v>18.78</v>
      </c>
    </row>
    <row r="1244" spans="1:4" x14ac:dyDescent="0.25">
      <c r="A1244">
        <v>2567</v>
      </c>
      <c r="B1244" t="s">
        <v>1419</v>
      </c>
      <c r="C1244" t="s">
        <v>145</v>
      </c>
      <c r="D1244" s="155">
        <v>44.88</v>
      </c>
    </row>
    <row r="1245" spans="1:4" x14ac:dyDescent="0.25">
      <c r="A1245">
        <v>2565</v>
      </c>
      <c r="B1245" t="s">
        <v>1420</v>
      </c>
      <c r="C1245" t="s">
        <v>145</v>
      </c>
      <c r="D1245" s="155">
        <v>11.18</v>
      </c>
    </row>
    <row r="1246" spans="1:4" x14ac:dyDescent="0.25">
      <c r="A1246">
        <v>2568</v>
      </c>
      <c r="B1246" t="s">
        <v>1421</v>
      </c>
      <c r="C1246" t="s">
        <v>145</v>
      </c>
      <c r="D1246" s="155">
        <v>124.64</v>
      </c>
    </row>
    <row r="1247" spans="1:4" x14ac:dyDescent="0.25">
      <c r="A1247">
        <v>2594</v>
      </c>
      <c r="B1247" t="s">
        <v>1422</v>
      </c>
      <c r="C1247" t="s">
        <v>145</v>
      </c>
      <c r="D1247" s="155">
        <v>207.64</v>
      </c>
    </row>
    <row r="1248" spans="1:4" x14ac:dyDescent="0.25">
      <c r="A1248">
        <v>2587</v>
      </c>
      <c r="B1248" t="s">
        <v>1423</v>
      </c>
      <c r="C1248" t="s">
        <v>145</v>
      </c>
      <c r="D1248" s="155">
        <v>35.39</v>
      </c>
    </row>
    <row r="1249" spans="1:4" x14ac:dyDescent="0.25">
      <c r="A1249">
        <v>2588</v>
      </c>
      <c r="B1249" t="s">
        <v>1424</v>
      </c>
      <c r="C1249" t="s">
        <v>145</v>
      </c>
      <c r="D1249" s="155">
        <v>28.11</v>
      </c>
    </row>
    <row r="1250" spans="1:4" x14ac:dyDescent="0.25">
      <c r="A1250">
        <v>2569</v>
      </c>
      <c r="B1250" t="s">
        <v>1425</v>
      </c>
      <c r="C1250" t="s">
        <v>145</v>
      </c>
      <c r="D1250" s="155">
        <v>10.83</v>
      </c>
    </row>
    <row r="1251" spans="1:4" x14ac:dyDescent="0.25">
      <c r="A1251">
        <v>2570</v>
      </c>
      <c r="B1251" t="s">
        <v>1426</v>
      </c>
      <c r="C1251" t="s">
        <v>145</v>
      </c>
      <c r="D1251" s="155">
        <v>18.16</v>
      </c>
    </row>
    <row r="1252" spans="1:4" x14ac:dyDescent="0.25">
      <c r="A1252">
        <v>2571</v>
      </c>
      <c r="B1252" t="s">
        <v>1427</v>
      </c>
      <c r="C1252" t="s">
        <v>145</v>
      </c>
      <c r="D1252" s="155">
        <v>53.9</v>
      </c>
    </row>
    <row r="1253" spans="1:4" x14ac:dyDescent="0.25">
      <c r="A1253">
        <v>2593</v>
      </c>
      <c r="B1253" t="s">
        <v>1428</v>
      </c>
      <c r="C1253" t="s">
        <v>145</v>
      </c>
      <c r="D1253" s="155">
        <v>11.55</v>
      </c>
    </row>
    <row r="1254" spans="1:4" x14ac:dyDescent="0.25">
      <c r="A1254">
        <v>2572</v>
      </c>
      <c r="B1254" t="s">
        <v>1429</v>
      </c>
      <c r="C1254" t="s">
        <v>145</v>
      </c>
      <c r="D1254" s="155">
        <v>159.38999999999999</v>
      </c>
    </row>
    <row r="1255" spans="1:4" x14ac:dyDescent="0.25">
      <c r="A1255">
        <v>2595</v>
      </c>
      <c r="B1255" t="s">
        <v>1430</v>
      </c>
      <c r="C1255" t="s">
        <v>145</v>
      </c>
      <c r="D1255" s="155">
        <v>248.69</v>
      </c>
    </row>
    <row r="1256" spans="1:4" x14ac:dyDescent="0.25">
      <c r="A1256">
        <v>2576</v>
      </c>
      <c r="B1256" t="s">
        <v>1431</v>
      </c>
      <c r="C1256" t="s">
        <v>145</v>
      </c>
      <c r="D1256" s="155">
        <v>42.39</v>
      </c>
    </row>
    <row r="1257" spans="1:4" x14ac:dyDescent="0.25">
      <c r="A1257">
        <v>2575</v>
      </c>
      <c r="B1257" t="s">
        <v>1432</v>
      </c>
      <c r="C1257" t="s">
        <v>145</v>
      </c>
      <c r="D1257" s="155">
        <v>31.87</v>
      </c>
    </row>
    <row r="1258" spans="1:4" x14ac:dyDescent="0.25">
      <c r="A1258">
        <v>2573</v>
      </c>
      <c r="B1258" t="s">
        <v>1433</v>
      </c>
      <c r="C1258" t="s">
        <v>145</v>
      </c>
      <c r="D1258" s="155">
        <v>13.23</v>
      </c>
    </row>
    <row r="1259" spans="1:4" x14ac:dyDescent="0.25">
      <c r="A1259">
        <v>2586</v>
      </c>
      <c r="B1259" t="s">
        <v>1434</v>
      </c>
      <c r="C1259" t="s">
        <v>145</v>
      </c>
      <c r="D1259" s="155">
        <v>21.45</v>
      </c>
    </row>
    <row r="1260" spans="1:4" x14ac:dyDescent="0.25">
      <c r="A1260">
        <v>2577</v>
      </c>
      <c r="B1260" t="s">
        <v>1435</v>
      </c>
      <c r="C1260" t="s">
        <v>145</v>
      </c>
      <c r="D1260" s="155">
        <v>57.44</v>
      </c>
    </row>
    <row r="1261" spans="1:4" x14ac:dyDescent="0.25">
      <c r="A1261">
        <v>2574</v>
      </c>
      <c r="B1261" t="s">
        <v>1436</v>
      </c>
      <c r="C1261" t="s">
        <v>145</v>
      </c>
      <c r="D1261" s="155">
        <v>13.32</v>
      </c>
    </row>
    <row r="1262" spans="1:4" x14ac:dyDescent="0.25">
      <c r="A1262">
        <v>2578</v>
      </c>
      <c r="B1262" t="s">
        <v>1437</v>
      </c>
      <c r="C1262" t="s">
        <v>145</v>
      </c>
      <c r="D1262" s="155">
        <v>179.35</v>
      </c>
    </row>
    <row r="1263" spans="1:4" x14ac:dyDescent="0.25">
      <c r="A1263">
        <v>2585</v>
      </c>
      <c r="B1263" t="s">
        <v>1438</v>
      </c>
      <c r="C1263" t="s">
        <v>145</v>
      </c>
      <c r="D1263" s="155">
        <v>246.11</v>
      </c>
    </row>
    <row r="1264" spans="1:4" x14ac:dyDescent="0.25">
      <c r="A1264">
        <v>12008</v>
      </c>
      <c r="B1264" t="s">
        <v>1439</v>
      </c>
      <c r="C1264" t="s">
        <v>145</v>
      </c>
      <c r="D1264" s="155">
        <v>132.04</v>
      </c>
    </row>
    <row r="1265" spans="1:4" x14ac:dyDescent="0.25">
      <c r="A1265">
        <v>2582</v>
      </c>
      <c r="B1265" t="s">
        <v>1440</v>
      </c>
      <c r="C1265" t="s">
        <v>145</v>
      </c>
      <c r="D1265" s="155">
        <v>39.32</v>
      </c>
    </row>
    <row r="1266" spans="1:4" x14ac:dyDescent="0.25">
      <c r="A1266">
        <v>2597</v>
      </c>
      <c r="B1266" t="s">
        <v>1441</v>
      </c>
      <c r="C1266" t="s">
        <v>145</v>
      </c>
      <c r="D1266" s="155">
        <v>33.700000000000003</v>
      </c>
    </row>
    <row r="1267" spans="1:4" x14ac:dyDescent="0.25">
      <c r="A1267">
        <v>2579</v>
      </c>
      <c r="B1267" t="s">
        <v>1442</v>
      </c>
      <c r="C1267" t="s">
        <v>145</v>
      </c>
      <c r="D1267" s="155">
        <v>16.04</v>
      </c>
    </row>
    <row r="1268" spans="1:4" x14ac:dyDescent="0.25">
      <c r="A1268">
        <v>2581</v>
      </c>
      <c r="B1268" t="s">
        <v>1443</v>
      </c>
      <c r="C1268" t="s">
        <v>145</v>
      </c>
      <c r="D1268" s="155">
        <v>20.53</v>
      </c>
    </row>
    <row r="1269" spans="1:4" x14ac:dyDescent="0.25">
      <c r="A1269">
        <v>2596</v>
      </c>
      <c r="B1269" t="s">
        <v>1444</v>
      </c>
      <c r="C1269" t="s">
        <v>145</v>
      </c>
      <c r="D1269" s="155">
        <v>60.72</v>
      </c>
    </row>
    <row r="1270" spans="1:4" x14ac:dyDescent="0.25">
      <c r="A1270">
        <v>2580</v>
      </c>
      <c r="B1270" t="s">
        <v>1445</v>
      </c>
      <c r="C1270" t="s">
        <v>145</v>
      </c>
      <c r="D1270" s="155">
        <v>17.579999999999998</v>
      </c>
    </row>
    <row r="1271" spans="1:4" x14ac:dyDescent="0.25">
      <c r="A1271">
        <v>2583</v>
      </c>
      <c r="B1271" t="s">
        <v>1446</v>
      </c>
      <c r="C1271" t="s">
        <v>145</v>
      </c>
      <c r="D1271" s="155">
        <v>147.69</v>
      </c>
    </row>
    <row r="1272" spans="1:4" x14ac:dyDescent="0.25">
      <c r="A1272">
        <v>2584</v>
      </c>
      <c r="B1272" t="s">
        <v>1447</v>
      </c>
      <c r="C1272" t="s">
        <v>145</v>
      </c>
      <c r="D1272" s="155">
        <v>245.86</v>
      </c>
    </row>
    <row r="1273" spans="1:4" x14ac:dyDescent="0.25">
      <c r="A1273">
        <v>12010</v>
      </c>
      <c r="B1273" t="s">
        <v>1448</v>
      </c>
      <c r="C1273" t="s">
        <v>145</v>
      </c>
      <c r="D1273" s="155">
        <v>11.02</v>
      </c>
    </row>
    <row r="1274" spans="1:4" x14ac:dyDescent="0.25">
      <c r="A1274">
        <v>39329</v>
      </c>
      <c r="B1274" t="s">
        <v>1449</v>
      </c>
      <c r="C1274" t="s">
        <v>145</v>
      </c>
      <c r="D1274" s="155">
        <v>11.53</v>
      </c>
    </row>
    <row r="1275" spans="1:4" x14ac:dyDescent="0.25">
      <c r="A1275">
        <v>39330</v>
      </c>
      <c r="B1275" t="s">
        <v>1450</v>
      </c>
      <c r="C1275" t="s">
        <v>145</v>
      </c>
      <c r="D1275" s="155">
        <v>12.13</v>
      </c>
    </row>
    <row r="1276" spans="1:4" x14ac:dyDescent="0.25">
      <c r="A1276">
        <v>39332</v>
      </c>
      <c r="B1276" t="s">
        <v>1451</v>
      </c>
      <c r="C1276" t="s">
        <v>145</v>
      </c>
      <c r="D1276" s="155">
        <v>13.55</v>
      </c>
    </row>
    <row r="1277" spans="1:4" x14ac:dyDescent="0.25">
      <c r="A1277">
        <v>39331</v>
      </c>
      <c r="B1277" t="s">
        <v>1452</v>
      </c>
      <c r="C1277" t="s">
        <v>145</v>
      </c>
      <c r="D1277" s="155">
        <v>10.79</v>
      </c>
    </row>
    <row r="1278" spans="1:4" x14ac:dyDescent="0.25">
      <c r="A1278">
        <v>39333</v>
      </c>
      <c r="B1278" t="s">
        <v>1453</v>
      </c>
      <c r="C1278" t="s">
        <v>145</v>
      </c>
      <c r="D1278" s="155">
        <v>10.52</v>
      </c>
    </row>
    <row r="1279" spans="1:4" x14ac:dyDescent="0.25">
      <c r="A1279">
        <v>39335</v>
      </c>
      <c r="B1279" t="s">
        <v>1454</v>
      </c>
      <c r="C1279" t="s">
        <v>145</v>
      </c>
      <c r="D1279" s="155">
        <v>12.17</v>
      </c>
    </row>
    <row r="1280" spans="1:4" x14ac:dyDescent="0.25">
      <c r="A1280">
        <v>39334</v>
      </c>
      <c r="B1280" t="s">
        <v>1455</v>
      </c>
      <c r="C1280" t="s">
        <v>145</v>
      </c>
      <c r="D1280" s="155">
        <v>9.67</v>
      </c>
    </row>
    <row r="1281" spans="1:4" x14ac:dyDescent="0.25">
      <c r="A1281">
        <v>12016</v>
      </c>
      <c r="B1281" t="s">
        <v>1456</v>
      </c>
      <c r="C1281" t="s">
        <v>145</v>
      </c>
      <c r="D1281" s="155">
        <v>12.14</v>
      </c>
    </row>
    <row r="1282" spans="1:4" x14ac:dyDescent="0.25">
      <c r="A1282">
        <v>12015</v>
      </c>
      <c r="B1282" t="s">
        <v>1457</v>
      </c>
      <c r="C1282" t="s">
        <v>145</v>
      </c>
      <c r="D1282" s="155">
        <v>14.13</v>
      </c>
    </row>
    <row r="1283" spans="1:4" x14ac:dyDescent="0.25">
      <c r="A1283">
        <v>12020</v>
      </c>
      <c r="B1283" t="s">
        <v>1458</v>
      </c>
      <c r="C1283" t="s">
        <v>145</v>
      </c>
      <c r="D1283" s="155">
        <v>12.14</v>
      </c>
    </row>
    <row r="1284" spans="1:4" x14ac:dyDescent="0.25">
      <c r="A1284">
        <v>12019</v>
      </c>
      <c r="B1284" t="s">
        <v>1459</v>
      </c>
      <c r="C1284" t="s">
        <v>145</v>
      </c>
      <c r="D1284" s="155">
        <v>14.13</v>
      </c>
    </row>
    <row r="1285" spans="1:4" x14ac:dyDescent="0.25">
      <c r="A1285">
        <v>39336</v>
      </c>
      <c r="B1285" t="s">
        <v>1460</v>
      </c>
      <c r="C1285" t="s">
        <v>145</v>
      </c>
      <c r="D1285" s="155">
        <v>12.13</v>
      </c>
    </row>
    <row r="1286" spans="1:4" x14ac:dyDescent="0.25">
      <c r="A1286">
        <v>39338</v>
      </c>
      <c r="B1286" t="s">
        <v>1461</v>
      </c>
      <c r="C1286" t="s">
        <v>145</v>
      </c>
      <c r="D1286" s="155">
        <v>13.55</v>
      </c>
    </row>
    <row r="1287" spans="1:4" x14ac:dyDescent="0.25">
      <c r="A1287">
        <v>39337</v>
      </c>
      <c r="B1287" t="s">
        <v>1462</v>
      </c>
      <c r="C1287" t="s">
        <v>145</v>
      </c>
      <c r="D1287" s="155">
        <v>10.79</v>
      </c>
    </row>
    <row r="1288" spans="1:4" x14ac:dyDescent="0.25">
      <c r="A1288">
        <v>39341</v>
      </c>
      <c r="B1288" t="s">
        <v>1463</v>
      </c>
      <c r="C1288" t="s">
        <v>145</v>
      </c>
      <c r="D1288" s="155">
        <v>17.66</v>
      </c>
    </row>
    <row r="1289" spans="1:4" x14ac:dyDescent="0.25">
      <c r="A1289">
        <v>39340</v>
      </c>
      <c r="B1289" t="s">
        <v>1464</v>
      </c>
      <c r="C1289" t="s">
        <v>145</v>
      </c>
      <c r="D1289" s="155">
        <v>12.97</v>
      </c>
    </row>
    <row r="1290" spans="1:4" x14ac:dyDescent="0.25">
      <c r="A1290">
        <v>12025</v>
      </c>
      <c r="B1290" t="s">
        <v>1465</v>
      </c>
      <c r="C1290" t="s">
        <v>145</v>
      </c>
      <c r="D1290" s="155">
        <v>13.4</v>
      </c>
    </row>
    <row r="1291" spans="1:4" x14ac:dyDescent="0.25">
      <c r="A1291">
        <v>39342</v>
      </c>
      <c r="B1291" t="s">
        <v>1466</v>
      </c>
      <c r="C1291" t="s">
        <v>145</v>
      </c>
      <c r="D1291" s="155">
        <v>17.66</v>
      </c>
    </row>
    <row r="1292" spans="1:4" x14ac:dyDescent="0.25">
      <c r="A1292">
        <v>39343</v>
      </c>
      <c r="B1292" t="s">
        <v>1467</v>
      </c>
      <c r="C1292" t="s">
        <v>145</v>
      </c>
      <c r="D1292" s="155">
        <v>14.92</v>
      </c>
    </row>
    <row r="1293" spans="1:4" x14ac:dyDescent="0.25">
      <c r="A1293">
        <v>39345</v>
      </c>
      <c r="B1293" t="s">
        <v>1468</v>
      </c>
      <c r="C1293" t="s">
        <v>145</v>
      </c>
      <c r="D1293" s="155">
        <v>20.190000000000001</v>
      </c>
    </row>
    <row r="1294" spans="1:4" x14ac:dyDescent="0.25">
      <c r="A1294">
        <v>39344</v>
      </c>
      <c r="B1294" t="s">
        <v>1469</v>
      </c>
      <c r="C1294" t="s">
        <v>145</v>
      </c>
      <c r="D1294" s="155">
        <v>14.42</v>
      </c>
    </row>
    <row r="1295" spans="1:4" x14ac:dyDescent="0.25">
      <c r="A1295">
        <v>12623</v>
      </c>
      <c r="B1295" t="s">
        <v>1470</v>
      </c>
      <c r="C1295" t="s">
        <v>146</v>
      </c>
      <c r="D1295" s="155">
        <v>68.2</v>
      </c>
    </row>
    <row r="1296" spans="1:4" x14ac:dyDescent="0.25">
      <c r="A1296">
        <v>34498</v>
      </c>
      <c r="B1296" t="s">
        <v>1471</v>
      </c>
      <c r="C1296" t="s">
        <v>145</v>
      </c>
      <c r="D1296" s="155">
        <v>130.41999999999999</v>
      </c>
    </row>
    <row r="1297" spans="1:4" x14ac:dyDescent="0.25">
      <c r="A1297">
        <v>13244</v>
      </c>
      <c r="B1297" t="s">
        <v>1472</v>
      </c>
      <c r="C1297" t="s">
        <v>145</v>
      </c>
      <c r="D1297" s="155">
        <v>54.9</v>
      </c>
    </row>
    <row r="1298" spans="1:4" x14ac:dyDescent="0.25">
      <c r="A1298">
        <v>38998</v>
      </c>
      <c r="B1298" t="s">
        <v>1473</v>
      </c>
      <c r="C1298" t="s">
        <v>145</v>
      </c>
      <c r="D1298" s="155">
        <v>10.83</v>
      </c>
    </row>
    <row r="1299" spans="1:4" x14ac:dyDescent="0.25">
      <c r="A1299">
        <v>38999</v>
      </c>
      <c r="B1299" t="s">
        <v>1474</v>
      </c>
      <c r="C1299" t="s">
        <v>145</v>
      </c>
      <c r="D1299" s="155">
        <v>27.38</v>
      </c>
    </row>
    <row r="1300" spans="1:4" x14ac:dyDescent="0.25">
      <c r="A1300">
        <v>38996</v>
      </c>
      <c r="B1300" t="s">
        <v>1475</v>
      </c>
      <c r="C1300" t="s">
        <v>145</v>
      </c>
      <c r="D1300" s="155">
        <v>19.350000000000001</v>
      </c>
    </row>
    <row r="1301" spans="1:4" x14ac:dyDescent="0.25">
      <c r="A1301">
        <v>44173</v>
      </c>
      <c r="B1301" t="s">
        <v>1476</v>
      </c>
      <c r="C1301" t="s">
        <v>145</v>
      </c>
      <c r="D1301" s="155">
        <v>18.82</v>
      </c>
    </row>
    <row r="1302" spans="1:4" x14ac:dyDescent="0.25">
      <c r="A1302">
        <v>44174</v>
      </c>
      <c r="B1302" t="s">
        <v>1477</v>
      </c>
      <c r="C1302" t="s">
        <v>145</v>
      </c>
      <c r="D1302" s="155">
        <v>30.8</v>
      </c>
    </row>
    <row r="1303" spans="1:4" x14ac:dyDescent="0.25">
      <c r="A1303">
        <v>38997</v>
      </c>
      <c r="B1303" t="s">
        <v>1478</v>
      </c>
      <c r="C1303" t="s">
        <v>145</v>
      </c>
      <c r="D1303" s="155">
        <v>27.68</v>
      </c>
    </row>
    <row r="1304" spans="1:4" x14ac:dyDescent="0.25">
      <c r="A1304">
        <v>39600</v>
      </c>
      <c r="B1304" t="s">
        <v>1479</v>
      </c>
      <c r="C1304" t="s">
        <v>145</v>
      </c>
      <c r="D1304" s="155">
        <v>10.54</v>
      </c>
    </row>
    <row r="1305" spans="1:4" x14ac:dyDescent="0.25">
      <c r="A1305">
        <v>39601</v>
      </c>
      <c r="B1305" t="s">
        <v>1480</v>
      </c>
      <c r="C1305" t="s">
        <v>145</v>
      </c>
      <c r="D1305" s="155">
        <v>22.35</v>
      </c>
    </row>
    <row r="1306" spans="1:4" x14ac:dyDescent="0.25">
      <c r="A1306">
        <v>39862</v>
      </c>
      <c r="B1306" t="s">
        <v>1481</v>
      </c>
      <c r="C1306" t="s">
        <v>145</v>
      </c>
      <c r="D1306" s="155">
        <v>13.36</v>
      </c>
    </row>
    <row r="1307" spans="1:4" x14ac:dyDescent="0.25">
      <c r="A1307">
        <v>39863</v>
      </c>
      <c r="B1307" t="s">
        <v>1482</v>
      </c>
      <c r="C1307" t="s">
        <v>145</v>
      </c>
      <c r="D1307" s="155">
        <v>13.54</v>
      </c>
    </row>
    <row r="1308" spans="1:4" x14ac:dyDescent="0.25">
      <c r="A1308">
        <v>39864</v>
      </c>
      <c r="B1308" t="s">
        <v>1483</v>
      </c>
      <c r="C1308" t="s">
        <v>145</v>
      </c>
      <c r="D1308" s="155">
        <v>16.809999999999999</v>
      </c>
    </row>
    <row r="1309" spans="1:4" x14ac:dyDescent="0.25">
      <c r="A1309">
        <v>39865</v>
      </c>
      <c r="B1309" t="s">
        <v>1484</v>
      </c>
      <c r="C1309" t="s">
        <v>145</v>
      </c>
      <c r="D1309" s="155">
        <v>23.69</v>
      </c>
    </row>
    <row r="1310" spans="1:4" x14ac:dyDescent="0.25">
      <c r="A1310">
        <v>2517</v>
      </c>
      <c r="B1310" t="s">
        <v>1485</v>
      </c>
      <c r="C1310" t="s">
        <v>145</v>
      </c>
      <c r="D1310" s="155">
        <v>24.49</v>
      </c>
    </row>
    <row r="1311" spans="1:4" x14ac:dyDescent="0.25">
      <c r="A1311">
        <v>2522</v>
      </c>
      <c r="B1311" t="s">
        <v>1486</v>
      </c>
      <c r="C1311" t="s">
        <v>145</v>
      </c>
      <c r="D1311" s="155">
        <v>15.83</v>
      </c>
    </row>
    <row r="1312" spans="1:4" x14ac:dyDescent="0.25">
      <c r="A1312">
        <v>2548</v>
      </c>
      <c r="B1312" t="s">
        <v>1487</v>
      </c>
      <c r="C1312" t="s">
        <v>145</v>
      </c>
      <c r="D1312" s="155">
        <v>9.73</v>
      </c>
    </row>
    <row r="1313" spans="1:4" x14ac:dyDescent="0.25">
      <c r="A1313">
        <v>2516</v>
      </c>
      <c r="B1313" t="s">
        <v>1488</v>
      </c>
      <c r="C1313" t="s">
        <v>145</v>
      </c>
      <c r="D1313" s="155">
        <v>12.71</v>
      </c>
    </row>
    <row r="1314" spans="1:4" x14ac:dyDescent="0.25">
      <c r="A1314">
        <v>2518</v>
      </c>
      <c r="B1314" t="s">
        <v>1489</v>
      </c>
      <c r="C1314" t="s">
        <v>145</v>
      </c>
      <c r="D1314" s="155">
        <v>116.6</v>
      </c>
    </row>
    <row r="1315" spans="1:4" x14ac:dyDescent="0.25">
      <c r="A1315">
        <v>2521</v>
      </c>
      <c r="B1315" t="s">
        <v>1490</v>
      </c>
      <c r="C1315" t="s">
        <v>145</v>
      </c>
      <c r="D1315" s="155">
        <v>49.63</v>
      </c>
    </row>
    <row r="1316" spans="1:4" x14ac:dyDescent="0.25">
      <c r="A1316">
        <v>2515</v>
      </c>
      <c r="B1316" t="s">
        <v>1491</v>
      </c>
      <c r="C1316" t="s">
        <v>145</v>
      </c>
      <c r="D1316" s="155">
        <v>10.58</v>
      </c>
    </row>
    <row r="1317" spans="1:4" x14ac:dyDescent="0.25">
      <c r="A1317">
        <v>2519</v>
      </c>
      <c r="B1317" t="s">
        <v>1492</v>
      </c>
      <c r="C1317" t="s">
        <v>145</v>
      </c>
      <c r="D1317" s="155">
        <v>140.59</v>
      </c>
    </row>
    <row r="1318" spans="1:4" x14ac:dyDescent="0.25">
      <c r="A1318">
        <v>2520</v>
      </c>
      <c r="B1318" t="s">
        <v>1493</v>
      </c>
      <c r="C1318" t="s">
        <v>145</v>
      </c>
      <c r="D1318" s="155">
        <v>258.76</v>
      </c>
    </row>
    <row r="1319" spans="1:4" x14ac:dyDescent="0.25">
      <c r="A1319">
        <v>1602</v>
      </c>
      <c r="B1319" t="s">
        <v>1494</v>
      </c>
      <c r="C1319" t="s">
        <v>145</v>
      </c>
      <c r="D1319" s="155">
        <v>52.45</v>
      </c>
    </row>
    <row r="1320" spans="1:4" x14ac:dyDescent="0.25">
      <c r="A1320">
        <v>1601</v>
      </c>
      <c r="B1320" t="s">
        <v>1495</v>
      </c>
      <c r="C1320" t="s">
        <v>145</v>
      </c>
      <c r="D1320" s="155">
        <v>46.75</v>
      </c>
    </row>
    <row r="1321" spans="1:4" x14ac:dyDescent="0.25">
      <c r="A1321">
        <v>1598</v>
      </c>
      <c r="B1321" t="s">
        <v>1496</v>
      </c>
      <c r="C1321" t="s">
        <v>145</v>
      </c>
      <c r="D1321" s="155">
        <v>13.83</v>
      </c>
    </row>
    <row r="1322" spans="1:4" x14ac:dyDescent="0.25">
      <c r="A1322">
        <v>1600</v>
      </c>
      <c r="B1322" t="s">
        <v>1497</v>
      </c>
      <c r="C1322" t="s">
        <v>145</v>
      </c>
      <c r="D1322" s="155">
        <v>20.420000000000002</v>
      </c>
    </row>
    <row r="1323" spans="1:4" x14ac:dyDescent="0.25">
      <c r="A1323">
        <v>1603</v>
      </c>
      <c r="B1323" t="s">
        <v>1498</v>
      </c>
      <c r="C1323" t="s">
        <v>145</v>
      </c>
      <c r="D1323" s="155">
        <v>79.2</v>
      </c>
    </row>
    <row r="1324" spans="1:4" x14ac:dyDescent="0.25">
      <c r="A1324">
        <v>1599</v>
      </c>
      <c r="B1324" t="s">
        <v>1499</v>
      </c>
      <c r="C1324" t="s">
        <v>145</v>
      </c>
      <c r="D1324" s="155">
        <v>16.05</v>
      </c>
    </row>
    <row r="1325" spans="1:4" x14ac:dyDescent="0.25">
      <c r="A1325">
        <v>1597</v>
      </c>
      <c r="B1325" t="s">
        <v>1500</v>
      </c>
      <c r="C1325" t="s">
        <v>145</v>
      </c>
      <c r="D1325" s="155">
        <v>13.01</v>
      </c>
    </row>
    <row r="1326" spans="1:4" x14ac:dyDescent="0.25">
      <c r="A1326">
        <v>39602</v>
      </c>
      <c r="B1326" t="s">
        <v>1501</v>
      </c>
      <c r="C1326" t="s">
        <v>145</v>
      </c>
      <c r="D1326" s="155">
        <v>1.1100000000000001</v>
      </c>
    </row>
    <row r="1327" spans="1:4" x14ac:dyDescent="0.25">
      <c r="A1327">
        <v>39603</v>
      </c>
      <c r="B1327" t="s">
        <v>1502</v>
      </c>
      <c r="C1327" t="s">
        <v>145</v>
      </c>
      <c r="D1327" s="155">
        <v>2.38</v>
      </c>
    </row>
    <row r="1328" spans="1:4" x14ac:dyDescent="0.25">
      <c r="A1328">
        <v>11821</v>
      </c>
      <c r="B1328" t="s">
        <v>1503</v>
      </c>
      <c r="C1328" t="s">
        <v>145</v>
      </c>
      <c r="D1328" s="155">
        <v>10.68</v>
      </c>
    </row>
    <row r="1329" spans="1:4" x14ac:dyDescent="0.25">
      <c r="A1329">
        <v>1562</v>
      </c>
      <c r="B1329" t="s">
        <v>1504</v>
      </c>
      <c r="C1329" t="s">
        <v>145</v>
      </c>
      <c r="D1329" s="155">
        <v>17.5</v>
      </c>
    </row>
    <row r="1330" spans="1:4" x14ac:dyDescent="0.25">
      <c r="A1330">
        <v>1563</v>
      </c>
      <c r="B1330" t="s">
        <v>1505</v>
      </c>
      <c r="C1330" t="s">
        <v>145</v>
      </c>
      <c r="D1330" s="155">
        <v>23.48</v>
      </c>
    </row>
    <row r="1331" spans="1:4" x14ac:dyDescent="0.25">
      <c r="A1331">
        <v>11856</v>
      </c>
      <c r="B1331" t="s">
        <v>1506</v>
      </c>
      <c r="C1331" t="s">
        <v>145</v>
      </c>
      <c r="D1331" s="155">
        <v>7</v>
      </c>
    </row>
    <row r="1332" spans="1:4" x14ac:dyDescent="0.25">
      <c r="A1332">
        <v>11857</v>
      </c>
      <c r="B1332" t="s">
        <v>1507</v>
      </c>
      <c r="C1332" t="s">
        <v>145</v>
      </c>
      <c r="D1332" s="155">
        <v>36.840000000000003</v>
      </c>
    </row>
    <row r="1333" spans="1:4" x14ac:dyDescent="0.25">
      <c r="A1333">
        <v>11858</v>
      </c>
      <c r="B1333" t="s">
        <v>1508</v>
      </c>
      <c r="C1333" t="s">
        <v>145</v>
      </c>
      <c r="D1333" s="155">
        <v>45.72</v>
      </c>
    </row>
    <row r="1334" spans="1:4" x14ac:dyDescent="0.25">
      <c r="A1334">
        <v>1539</v>
      </c>
      <c r="B1334" t="s">
        <v>1509</v>
      </c>
      <c r="C1334" t="s">
        <v>145</v>
      </c>
      <c r="D1334" s="155">
        <v>8.2200000000000006</v>
      </c>
    </row>
    <row r="1335" spans="1:4" x14ac:dyDescent="0.25">
      <c r="A1335">
        <v>11859</v>
      </c>
      <c r="B1335" t="s">
        <v>1510</v>
      </c>
      <c r="C1335" t="s">
        <v>145</v>
      </c>
      <c r="D1335" s="155">
        <v>62.21</v>
      </c>
    </row>
    <row r="1336" spans="1:4" x14ac:dyDescent="0.25">
      <c r="A1336">
        <v>1550</v>
      </c>
      <c r="B1336" t="s">
        <v>1511</v>
      </c>
      <c r="C1336" t="s">
        <v>145</v>
      </c>
      <c r="D1336" s="155">
        <v>8.68</v>
      </c>
    </row>
    <row r="1337" spans="1:4" x14ac:dyDescent="0.25">
      <c r="A1337">
        <v>11854</v>
      </c>
      <c r="B1337" t="s">
        <v>1512</v>
      </c>
      <c r="C1337" t="s">
        <v>145</v>
      </c>
      <c r="D1337" s="155">
        <v>10.84</v>
      </c>
    </row>
    <row r="1338" spans="1:4" x14ac:dyDescent="0.25">
      <c r="A1338">
        <v>11862</v>
      </c>
      <c r="B1338" t="s">
        <v>1513</v>
      </c>
      <c r="C1338" t="s">
        <v>145</v>
      </c>
      <c r="D1338" s="155">
        <v>15.21</v>
      </c>
    </row>
    <row r="1339" spans="1:4" x14ac:dyDescent="0.25">
      <c r="A1339">
        <v>11863</v>
      </c>
      <c r="B1339" t="s">
        <v>1514</v>
      </c>
      <c r="C1339" t="s">
        <v>145</v>
      </c>
      <c r="D1339" s="155">
        <v>6.14</v>
      </c>
    </row>
    <row r="1340" spans="1:4" x14ac:dyDescent="0.25">
      <c r="A1340">
        <v>11855</v>
      </c>
      <c r="B1340" t="s">
        <v>1515</v>
      </c>
      <c r="C1340" t="s">
        <v>145</v>
      </c>
      <c r="D1340" s="155">
        <v>22.7</v>
      </c>
    </row>
    <row r="1341" spans="1:4" x14ac:dyDescent="0.25">
      <c r="A1341">
        <v>11864</v>
      </c>
      <c r="B1341" t="s">
        <v>1516</v>
      </c>
      <c r="C1341" t="s">
        <v>145</v>
      </c>
      <c r="D1341" s="155">
        <v>34.33</v>
      </c>
    </row>
    <row r="1342" spans="1:4" x14ac:dyDescent="0.25">
      <c r="A1342">
        <v>2527</v>
      </c>
      <c r="B1342" t="s">
        <v>1517</v>
      </c>
      <c r="C1342" t="s">
        <v>145</v>
      </c>
      <c r="D1342" s="155">
        <v>8.77</v>
      </c>
    </row>
    <row r="1343" spans="1:4" x14ac:dyDescent="0.25">
      <c r="A1343">
        <v>2526</v>
      </c>
      <c r="B1343" t="s">
        <v>1518</v>
      </c>
      <c r="C1343" t="s">
        <v>145</v>
      </c>
      <c r="D1343" s="155">
        <v>5.62</v>
      </c>
    </row>
    <row r="1344" spans="1:4" x14ac:dyDescent="0.25">
      <c r="A1344">
        <v>2487</v>
      </c>
      <c r="B1344" t="s">
        <v>1519</v>
      </c>
      <c r="C1344" t="s">
        <v>145</v>
      </c>
      <c r="D1344" s="155">
        <v>1.91</v>
      </c>
    </row>
    <row r="1345" spans="1:4" x14ac:dyDescent="0.25">
      <c r="A1345">
        <v>2483</v>
      </c>
      <c r="B1345" t="s">
        <v>1520</v>
      </c>
      <c r="C1345" t="s">
        <v>145</v>
      </c>
      <c r="D1345" s="155">
        <v>4</v>
      </c>
    </row>
    <row r="1346" spans="1:4" x14ac:dyDescent="0.25">
      <c r="A1346">
        <v>2528</v>
      </c>
      <c r="B1346" t="s">
        <v>1521</v>
      </c>
      <c r="C1346" t="s">
        <v>145</v>
      </c>
      <c r="D1346" s="155">
        <v>22.06</v>
      </c>
    </row>
    <row r="1347" spans="1:4" x14ac:dyDescent="0.25">
      <c r="A1347">
        <v>2489</v>
      </c>
      <c r="B1347" t="s">
        <v>1522</v>
      </c>
      <c r="C1347" t="s">
        <v>145</v>
      </c>
      <c r="D1347" s="155">
        <v>9.7200000000000006</v>
      </c>
    </row>
    <row r="1348" spans="1:4" x14ac:dyDescent="0.25">
      <c r="A1348">
        <v>2488</v>
      </c>
      <c r="B1348" t="s">
        <v>1523</v>
      </c>
      <c r="C1348" t="s">
        <v>145</v>
      </c>
      <c r="D1348" s="155">
        <v>2.2400000000000002</v>
      </c>
    </row>
    <row r="1349" spans="1:4" x14ac:dyDescent="0.25">
      <c r="A1349">
        <v>2484</v>
      </c>
      <c r="B1349" t="s">
        <v>1524</v>
      </c>
      <c r="C1349" t="s">
        <v>145</v>
      </c>
      <c r="D1349" s="155">
        <v>32.04</v>
      </c>
    </row>
    <row r="1350" spans="1:4" x14ac:dyDescent="0.25">
      <c r="A1350">
        <v>2485</v>
      </c>
      <c r="B1350" t="s">
        <v>1525</v>
      </c>
      <c r="C1350" t="s">
        <v>145</v>
      </c>
      <c r="D1350" s="155">
        <v>50.22</v>
      </c>
    </row>
    <row r="1351" spans="1:4" x14ac:dyDescent="0.25">
      <c r="A1351">
        <v>39279</v>
      </c>
      <c r="B1351" t="s">
        <v>1526</v>
      </c>
      <c r="C1351" t="s">
        <v>145</v>
      </c>
      <c r="D1351" s="155">
        <v>7.92</v>
      </c>
    </row>
    <row r="1352" spans="1:4" x14ac:dyDescent="0.25">
      <c r="A1352">
        <v>39280</v>
      </c>
      <c r="B1352" t="s">
        <v>1527</v>
      </c>
      <c r="C1352" t="s">
        <v>145</v>
      </c>
      <c r="D1352" s="155">
        <v>8.8699999999999992</v>
      </c>
    </row>
    <row r="1353" spans="1:4" x14ac:dyDescent="0.25">
      <c r="A1353">
        <v>39281</v>
      </c>
      <c r="B1353" t="s">
        <v>1528</v>
      </c>
      <c r="C1353" t="s">
        <v>145</v>
      </c>
      <c r="D1353" s="155">
        <v>11.72</v>
      </c>
    </row>
    <row r="1354" spans="1:4" x14ac:dyDescent="0.25">
      <c r="A1354">
        <v>39282</v>
      </c>
      <c r="B1354" t="s">
        <v>1529</v>
      </c>
      <c r="C1354" t="s">
        <v>145</v>
      </c>
      <c r="D1354" s="155">
        <v>16.37</v>
      </c>
    </row>
    <row r="1355" spans="1:4" x14ac:dyDescent="0.25">
      <c r="A1355">
        <v>38844</v>
      </c>
      <c r="B1355" t="s">
        <v>1530</v>
      </c>
      <c r="C1355" t="s">
        <v>145</v>
      </c>
      <c r="D1355" s="155">
        <v>8.0299999999999994</v>
      </c>
    </row>
    <row r="1356" spans="1:4" x14ac:dyDescent="0.25">
      <c r="A1356">
        <v>38846</v>
      </c>
      <c r="B1356" t="s">
        <v>1531</v>
      </c>
      <c r="C1356" t="s">
        <v>145</v>
      </c>
      <c r="D1356" s="155">
        <v>8.17</v>
      </c>
    </row>
    <row r="1357" spans="1:4" x14ac:dyDescent="0.25">
      <c r="A1357">
        <v>38847</v>
      </c>
      <c r="B1357" t="s">
        <v>1532</v>
      </c>
      <c r="C1357" t="s">
        <v>145</v>
      </c>
      <c r="D1357" s="155">
        <v>9.57</v>
      </c>
    </row>
    <row r="1358" spans="1:4" x14ac:dyDescent="0.25">
      <c r="A1358">
        <v>38850</v>
      </c>
      <c r="B1358" t="s">
        <v>1533</v>
      </c>
      <c r="C1358" t="s">
        <v>145</v>
      </c>
      <c r="D1358" s="155">
        <v>17.28</v>
      </c>
    </row>
    <row r="1359" spans="1:4" x14ac:dyDescent="0.25">
      <c r="A1359">
        <v>38848</v>
      </c>
      <c r="B1359" t="s">
        <v>1534</v>
      </c>
      <c r="C1359" t="s">
        <v>145</v>
      </c>
      <c r="D1359" s="155">
        <v>11.33</v>
      </c>
    </row>
    <row r="1360" spans="1:4" x14ac:dyDescent="0.25">
      <c r="A1360">
        <v>38851</v>
      </c>
      <c r="B1360" t="s">
        <v>1535</v>
      </c>
      <c r="C1360" t="s">
        <v>145</v>
      </c>
      <c r="D1360" s="155">
        <v>19.54</v>
      </c>
    </row>
    <row r="1361" spans="1:4" x14ac:dyDescent="0.25">
      <c r="A1361">
        <v>38854</v>
      </c>
      <c r="B1361" t="s">
        <v>1536</v>
      </c>
      <c r="C1361" t="s">
        <v>145</v>
      </c>
      <c r="D1361" s="155">
        <v>8.49</v>
      </c>
    </row>
    <row r="1362" spans="1:4" x14ac:dyDescent="0.25">
      <c r="A1362">
        <v>44247</v>
      </c>
      <c r="B1362" t="s">
        <v>1537</v>
      </c>
      <c r="C1362" t="s">
        <v>145</v>
      </c>
      <c r="D1362" s="168">
        <v>1681.64</v>
      </c>
    </row>
    <row r="1363" spans="1:4" x14ac:dyDescent="0.25">
      <c r="A1363">
        <v>38005</v>
      </c>
      <c r="B1363" t="s">
        <v>1538</v>
      </c>
      <c r="C1363" t="s">
        <v>145</v>
      </c>
      <c r="D1363" s="155">
        <v>19.989999999999998</v>
      </c>
    </row>
    <row r="1364" spans="1:4" x14ac:dyDescent="0.25">
      <c r="A1364">
        <v>38006</v>
      </c>
      <c r="B1364" t="s">
        <v>1539</v>
      </c>
      <c r="C1364" t="s">
        <v>145</v>
      </c>
      <c r="D1364" s="155">
        <v>26.57</v>
      </c>
    </row>
    <row r="1365" spans="1:4" x14ac:dyDescent="0.25">
      <c r="A1365">
        <v>38428</v>
      </c>
      <c r="B1365" t="s">
        <v>1540</v>
      </c>
      <c r="C1365" t="s">
        <v>145</v>
      </c>
      <c r="D1365" s="155">
        <v>23.79</v>
      </c>
    </row>
    <row r="1366" spans="1:4" x14ac:dyDescent="0.25">
      <c r="A1366">
        <v>38007</v>
      </c>
      <c r="B1366" t="s">
        <v>1541</v>
      </c>
      <c r="C1366" t="s">
        <v>145</v>
      </c>
      <c r="D1366" s="155">
        <v>30.66</v>
      </c>
    </row>
    <row r="1367" spans="1:4" x14ac:dyDescent="0.25">
      <c r="A1367">
        <v>38008</v>
      </c>
      <c r="B1367" t="s">
        <v>1542</v>
      </c>
      <c r="C1367" t="s">
        <v>145</v>
      </c>
      <c r="D1367" s="155">
        <v>49.05</v>
      </c>
    </row>
    <row r="1368" spans="1:4" x14ac:dyDescent="0.25">
      <c r="A1368">
        <v>38009</v>
      </c>
      <c r="B1368" t="s">
        <v>1543</v>
      </c>
      <c r="C1368" t="s">
        <v>145</v>
      </c>
      <c r="D1368" s="155">
        <v>60.05</v>
      </c>
    </row>
    <row r="1369" spans="1:4" x14ac:dyDescent="0.25">
      <c r="A1369">
        <v>44248</v>
      </c>
      <c r="B1369" t="s">
        <v>1544</v>
      </c>
      <c r="C1369" t="s">
        <v>145</v>
      </c>
      <c r="D1369" s="155">
        <v>97.89</v>
      </c>
    </row>
    <row r="1370" spans="1:4" x14ac:dyDescent="0.25">
      <c r="A1370">
        <v>44249</v>
      </c>
      <c r="B1370" t="s">
        <v>1545</v>
      </c>
      <c r="C1370" t="s">
        <v>145</v>
      </c>
      <c r="D1370" s="155">
        <v>377.67</v>
      </c>
    </row>
    <row r="1371" spans="1:4" x14ac:dyDescent="0.25">
      <c r="A1371">
        <v>44250</v>
      </c>
      <c r="B1371" t="s">
        <v>1546</v>
      </c>
      <c r="C1371" t="s">
        <v>145</v>
      </c>
      <c r="D1371" s="155">
        <v>548.46</v>
      </c>
    </row>
    <row r="1372" spans="1:4" x14ac:dyDescent="0.25">
      <c r="A1372">
        <v>3104</v>
      </c>
      <c r="B1372" t="s">
        <v>1547</v>
      </c>
      <c r="C1372" t="s">
        <v>156</v>
      </c>
      <c r="D1372" s="155">
        <v>123.77</v>
      </c>
    </row>
    <row r="1373" spans="1:4" x14ac:dyDescent="0.25">
      <c r="A1373">
        <v>1607</v>
      </c>
      <c r="B1373" t="s">
        <v>1548</v>
      </c>
      <c r="C1373" t="s">
        <v>156</v>
      </c>
      <c r="D1373" s="155">
        <v>0.32</v>
      </c>
    </row>
    <row r="1374" spans="1:4" x14ac:dyDescent="0.25">
      <c r="A1374">
        <v>38169</v>
      </c>
      <c r="B1374" t="s">
        <v>1549</v>
      </c>
      <c r="C1374" t="s">
        <v>156</v>
      </c>
      <c r="D1374" s="155">
        <v>76.989999999999995</v>
      </c>
    </row>
    <row r="1375" spans="1:4" x14ac:dyDescent="0.25">
      <c r="A1375">
        <v>6142</v>
      </c>
      <c r="B1375" t="s">
        <v>1550</v>
      </c>
      <c r="C1375" t="s">
        <v>145</v>
      </c>
      <c r="D1375" s="155">
        <v>9.44</v>
      </c>
    </row>
    <row r="1376" spans="1:4" x14ac:dyDescent="0.25">
      <c r="A1376">
        <v>11686</v>
      </c>
      <c r="B1376" t="s">
        <v>1551</v>
      </c>
      <c r="C1376" t="s">
        <v>145</v>
      </c>
      <c r="D1376" s="155">
        <v>13.1</v>
      </c>
    </row>
    <row r="1377" spans="1:4" x14ac:dyDescent="0.25">
      <c r="A1377">
        <v>37598</v>
      </c>
      <c r="B1377" t="s">
        <v>1552</v>
      </c>
      <c r="C1377" t="s">
        <v>145</v>
      </c>
      <c r="D1377" s="155">
        <v>41.06</v>
      </c>
    </row>
    <row r="1378" spans="1:4" x14ac:dyDescent="0.25">
      <c r="A1378">
        <v>25398</v>
      </c>
      <c r="B1378" t="s">
        <v>1553</v>
      </c>
      <c r="C1378" t="s">
        <v>145</v>
      </c>
      <c r="D1378" s="168">
        <v>4452.67</v>
      </c>
    </row>
    <row r="1379" spans="1:4" x14ac:dyDescent="0.25">
      <c r="A1379">
        <v>25399</v>
      </c>
      <c r="B1379" t="s">
        <v>1554</v>
      </c>
      <c r="C1379" t="s">
        <v>145</v>
      </c>
      <c r="D1379" s="168">
        <v>2703.16</v>
      </c>
    </row>
    <row r="1380" spans="1:4" x14ac:dyDescent="0.25">
      <c r="A1380">
        <v>43440</v>
      </c>
      <c r="B1380" t="s">
        <v>1555</v>
      </c>
      <c r="C1380" t="s">
        <v>145</v>
      </c>
      <c r="D1380" s="155">
        <v>407.48</v>
      </c>
    </row>
    <row r="1381" spans="1:4" x14ac:dyDescent="0.25">
      <c r="A1381">
        <v>10667</v>
      </c>
      <c r="B1381" t="s">
        <v>1556</v>
      </c>
      <c r="C1381" t="s">
        <v>145</v>
      </c>
      <c r="D1381" s="168">
        <v>22500</v>
      </c>
    </row>
    <row r="1382" spans="1:4" x14ac:dyDescent="0.25">
      <c r="A1382">
        <v>1613</v>
      </c>
      <c r="B1382" t="s">
        <v>1557</v>
      </c>
      <c r="C1382" t="s">
        <v>145</v>
      </c>
      <c r="D1382" s="168">
        <v>1513.66</v>
      </c>
    </row>
    <row r="1383" spans="1:4" x14ac:dyDescent="0.25">
      <c r="A1383">
        <v>1626</v>
      </c>
      <c r="B1383" t="s">
        <v>1558</v>
      </c>
      <c r="C1383" t="s">
        <v>145</v>
      </c>
      <c r="D1383" s="168">
        <v>2263.86</v>
      </c>
    </row>
    <row r="1384" spans="1:4" x14ac:dyDescent="0.25">
      <c r="A1384">
        <v>1625</v>
      </c>
      <c r="B1384" t="s">
        <v>1559</v>
      </c>
      <c r="C1384" t="s">
        <v>145</v>
      </c>
      <c r="D1384" s="155">
        <v>158.12</v>
      </c>
    </row>
    <row r="1385" spans="1:4" x14ac:dyDescent="0.25">
      <c r="A1385">
        <v>1622</v>
      </c>
      <c r="B1385" t="s">
        <v>1560</v>
      </c>
      <c r="C1385" t="s">
        <v>145</v>
      </c>
      <c r="D1385" s="168">
        <v>5108.6099999999997</v>
      </c>
    </row>
    <row r="1386" spans="1:4" x14ac:dyDescent="0.25">
      <c r="A1386">
        <v>1620</v>
      </c>
      <c r="B1386" t="s">
        <v>1561</v>
      </c>
      <c r="C1386" t="s">
        <v>145</v>
      </c>
      <c r="D1386" s="155">
        <v>333.09</v>
      </c>
    </row>
    <row r="1387" spans="1:4" x14ac:dyDescent="0.25">
      <c r="A1387">
        <v>1629</v>
      </c>
      <c r="B1387" t="s">
        <v>1562</v>
      </c>
      <c r="C1387" t="s">
        <v>145</v>
      </c>
      <c r="D1387" s="168">
        <v>12433.14</v>
      </c>
    </row>
    <row r="1388" spans="1:4" x14ac:dyDescent="0.25">
      <c r="A1388">
        <v>1627</v>
      </c>
      <c r="B1388" t="s">
        <v>1563</v>
      </c>
      <c r="C1388" t="s">
        <v>145</v>
      </c>
      <c r="D1388" s="155">
        <v>636.69000000000005</v>
      </c>
    </row>
    <row r="1389" spans="1:4" x14ac:dyDescent="0.25">
      <c r="A1389">
        <v>1623</v>
      </c>
      <c r="B1389" t="s">
        <v>1564</v>
      </c>
      <c r="C1389" t="s">
        <v>145</v>
      </c>
      <c r="D1389" s="155">
        <v>128.94999999999999</v>
      </c>
    </row>
    <row r="1390" spans="1:4" x14ac:dyDescent="0.25">
      <c r="A1390">
        <v>1619</v>
      </c>
      <c r="B1390" t="s">
        <v>1565</v>
      </c>
      <c r="C1390" t="s">
        <v>145</v>
      </c>
      <c r="D1390" s="155">
        <v>177.38</v>
      </c>
    </row>
    <row r="1391" spans="1:4" x14ac:dyDescent="0.25">
      <c r="A1391">
        <v>1630</v>
      </c>
      <c r="B1391" t="s">
        <v>1566</v>
      </c>
      <c r="C1391" t="s">
        <v>145</v>
      </c>
      <c r="D1391" s="168">
        <v>3905.64</v>
      </c>
    </row>
    <row r="1392" spans="1:4" x14ac:dyDescent="0.25">
      <c r="A1392">
        <v>1616</v>
      </c>
      <c r="B1392" t="s">
        <v>1567</v>
      </c>
      <c r="C1392" t="s">
        <v>145</v>
      </c>
      <c r="D1392" s="168">
        <v>6006.94</v>
      </c>
    </row>
    <row r="1393" spans="1:4" x14ac:dyDescent="0.25">
      <c r="A1393">
        <v>1614</v>
      </c>
      <c r="B1393" t="s">
        <v>1568</v>
      </c>
      <c r="C1393" t="s">
        <v>145</v>
      </c>
      <c r="D1393" s="155">
        <v>274.54000000000002</v>
      </c>
    </row>
    <row r="1394" spans="1:4" x14ac:dyDescent="0.25">
      <c r="A1394">
        <v>1617</v>
      </c>
      <c r="B1394" t="s">
        <v>1569</v>
      </c>
      <c r="C1394" t="s">
        <v>145</v>
      </c>
      <c r="D1394" s="168">
        <v>7170.98</v>
      </c>
    </row>
    <row r="1395" spans="1:4" x14ac:dyDescent="0.25">
      <c r="A1395">
        <v>1621</v>
      </c>
      <c r="B1395" t="s">
        <v>1570</v>
      </c>
      <c r="C1395" t="s">
        <v>145</v>
      </c>
      <c r="D1395" s="155">
        <v>491</v>
      </c>
    </row>
    <row r="1396" spans="1:4" x14ac:dyDescent="0.25">
      <c r="A1396">
        <v>1624</v>
      </c>
      <c r="B1396" t="s">
        <v>1571</v>
      </c>
      <c r="C1396" t="s">
        <v>145</v>
      </c>
      <c r="D1396" s="168">
        <v>17626.63</v>
      </c>
    </row>
    <row r="1397" spans="1:4" x14ac:dyDescent="0.25">
      <c r="A1397">
        <v>1615</v>
      </c>
      <c r="B1397" t="s">
        <v>1572</v>
      </c>
      <c r="C1397" t="s">
        <v>145</v>
      </c>
      <c r="D1397" s="155">
        <v>922.03</v>
      </c>
    </row>
    <row r="1398" spans="1:4" x14ac:dyDescent="0.25">
      <c r="A1398">
        <v>1612</v>
      </c>
      <c r="B1398" t="s">
        <v>1573</v>
      </c>
      <c r="C1398" t="s">
        <v>145</v>
      </c>
      <c r="D1398" s="155">
        <v>121.44</v>
      </c>
    </row>
    <row r="1399" spans="1:4" x14ac:dyDescent="0.25">
      <c r="A1399">
        <v>1618</v>
      </c>
      <c r="B1399" t="s">
        <v>1574</v>
      </c>
      <c r="C1399" t="s">
        <v>145</v>
      </c>
      <c r="D1399" s="168">
        <v>1267</v>
      </c>
    </row>
    <row r="1400" spans="1:4" x14ac:dyDescent="0.25">
      <c r="A1400">
        <v>14211</v>
      </c>
      <c r="B1400" t="s">
        <v>1575</v>
      </c>
      <c r="C1400" t="s">
        <v>145</v>
      </c>
      <c r="D1400" s="155">
        <v>47.8</v>
      </c>
    </row>
    <row r="1401" spans="1:4" x14ac:dyDescent="0.25">
      <c r="A1401">
        <v>43657</v>
      </c>
      <c r="B1401" t="s">
        <v>1576</v>
      </c>
      <c r="C1401" t="s">
        <v>146</v>
      </c>
      <c r="D1401" s="155">
        <v>6.9</v>
      </c>
    </row>
    <row r="1402" spans="1:4" x14ac:dyDescent="0.25">
      <c r="A1402">
        <v>34500</v>
      </c>
      <c r="B1402" t="s">
        <v>1577</v>
      </c>
      <c r="C1402" t="s">
        <v>150</v>
      </c>
      <c r="D1402" s="155">
        <v>159.51</v>
      </c>
    </row>
    <row r="1403" spans="1:4" x14ac:dyDescent="0.25">
      <c r="A1403">
        <v>40934</v>
      </c>
      <c r="B1403" t="s">
        <v>1578</v>
      </c>
      <c r="C1403" t="s">
        <v>151</v>
      </c>
      <c r="D1403" s="168">
        <v>28001.05</v>
      </c>
    </row>
    <row r="1404" spans="1:4" x14ac:dyDescent="0.25">
      <c r="A1404">
        <v>38200</v>
      </c>
      <c r="B1404" t="s">
        <v>1579</v>
      </c>
      <c r="C1404" t="s">
        <v>157</v>
      </c>
      <c r="D1404" s="155">
        <v>635.97</v>
      </c>
    </row>
    <row r="1405" spans="1:4" x14ac:dyDescent="0.25">
      <c r="A1405">
        <v>39269</v>
      </c>
      <c r="B1405" t="s">
        <v>1580</v>
      </c>
      <c r="C1405" t="s">
        <v>146</v>
      </c>
      <c r="D1405" s="155">
        <v>1.22</v>
      </c>
    </row>
    <row r="1406" spans="1:4" x14ac:dyDescent="0.25">
      <c r="A1406">
        <v>11889</v>
      </c>
      <c r="B1406" t="s">
        <v>1581</v>
      </c>
      <c r="C1406" t="s">
        <v>146</v>
      </c>
      <c r="D1406" s="155">
        <v>1.67</v>
      </c>
    </row>
    <row r="1407" spans="1:4" x14ac:dyDescent="0.25">
      <c r="A1407">
        <v>39270</v>
      </c>
      <c r="B1407" t="s">
        <v>1582</v>
      </c>
      <c r="C1407" t="s">
        <v>146</v>
      </c>
      <c r="D1407" s="155">
        <v>2.1800000000000002</v>
      </c>
    </row>
    <row r="1408" spans="1:4" x14ac:dyDescent="0.25">
      <c r="A1408">
        <v>11890</v>
      </c>
      <c r="B1408" t="s">
        <v>1583</v>
      </c>
      <c r="C1408" t="s">
        <v>146</v>
      </c>
      <c r="D1408" s="155">
        <v>2.96</v>
      </c>
    </row>
    <row r="1409" spans="1:4" x14ac:dyDescent="0.25">
      <c r="A1409">
        <v>11891</v>
      </c>
      <c r="B1409" t="s">
        <v>1584</v>
      </c>
      <c r="C1409" t="s">
        <v>146</v>
      </c>
      <c r="D1409" s="155">
        <v>4.8</v>
      </c>
    </row>
    <row r="1410" spans="1:4" x14ac:dyDescent="0.25">
      <c r="A1410">
        <v>11892</v>
      </c>
      <c r="B1410" t="s">
        <v>1585</v>
      </c>
      <c r="C1410" t="s">
        <v>146</v>
      </c>
      <c r="D1410" s="155">
        <v>7.85</v>
      </c>
    </row>
    <row r="1411" spans="1:4" x14ac:dyDescent="0.25">
      <c r="A1411">
        <v>37601</v>
      </c>
      <c r="B1411" t="s">
        <v>1586</v>
      </c>
      <c r="C1411" t="s">
        <v>146</v>
      </c>
      <c r="D1411" s="155">
        <v>9.1199999999999992</v>
      </c>
    </row>
    <row r="1412" spans="1:4" x14ac:dyDescent="0.25">
      <c r="A1412">
        <v>1634</v>
      </c>
      <c r="B1412" t="s">
        <v>1587</v>
      </c>
      <c r="C1412" t="s">
        <v>146</v>
      </c>
      <c r="D1412" s="155">
        <v>9.43</v>
      </c>
    </row>
    <row r="1413" spans="1:4" x14ac:dyDescent="0.25">
      <c r="A1413">
        <v>5086</v>
      </c>
      <c r="B1413" t="s">
        <v>1588</v>
      </c>
      <c r="C1413" t="s">
        <v>147</v>
      </c>
      <c r="D1413" s="155">
        <v>31.87</v>
      </c>
    </row>
    <row r="1414" spans="1:4" x14ac:dyDescent="0.25">
      <c r="A1414">
        <v>11280</v>
      </c>
      <c r="B1414" t="s">
        <v>1589</v>
      </c>
      <c r="C1414" t="s">
        <v>145</v>
      </c>
      <c r="D1414" s="168">
        <v>11038.63</v>
      </c>
    </row>
    <row r="1415" spans="1:4" x14ac:dyDescent="0.25">
      <c r="A1415">
        <v>40519</v>
      </c>
      <c r="B1415" t="s">
        <v>1590</v>
      </c>
      <c r="C1415" t="s">
        <v>145</v>
      </c>
      <c r="D1415" s="168">
        <v>90998.71</v>
      </c>
    </row>
    <row r="1416" spans="1:4" x14ac:dyDescent="0.25">
      <c r="A1416">
        <v>39869</v>
      </c>
      <c r="B1416" t="s">
        <v>1591</v>
      </c>
      <c r="C1416" t="s">
        <v>145</v>
      </c>
      <c r="D1416" s="155">
        <v>13.26</v>
      </c>
    </row>
    <row r="1417" spans="1:4" x14ac:dyDescent="0.25">
      <c r="A1417">
        <v>39870</v>
      </c>
      <c r="B1417" t="s">
        <v>1592</v>
      </c>
      <c r="C1417" t="s">
        <v>145</v>
      </c>
      <c r="D1417" s="155">
        <v>20.29</v>
      </c>
    </row>
    <row r="1418" spans="1:4" x14ac:dyDescent="0.25">
      <c r="A1418">
        <v>39871</v>
      </c>
      <c r="B1418" t="s">
        <v>1593</v>
      </c>
      <c r="C1418" t="s">
        <v>145</v>
      </c>
      <c r="D1418" s="155">
        <v>22.74</v>
      </c>
    </row>
    <row r="1419" spans="1:4" x14ac:dyDescent="0.25">
      <c r="A1419">
        <v>12722</v>
      </c>
      <c r="B1419" t="s">
        <v>1594</v>
      </c>
      <c r="C1419" t="s">
        <v>145</v>
      </c>
      <c r="D1419" s="155">
        <v>761.05</v>
      </c>
    </row>
    <row r="1420" spans="1:4" x14ac:dyDescent="0.25">
      <c r="A1420">
        <v>12714</v>
      </c>
      <c r="B1420" t="s">
        <v>1595</v>
      </c>
      <c r="C1420" t="s">
        <v>145</v>
      </c>
      <c r="D1420" s="155">
        <v>4.97</v>
      </c>
    </row>
    <row r="1421" spans="1:4" x14ac:dyDescent="0.25">
      <c r="A1421">
        <v>12715</v>
      </c>
      <c r="B1421" t="s">
        <v>1596</v>
      </c>
      <c r="C1421" t="s">
        <v>145</v>
      </c>
      <c r="D1421" s="155">
        <v>11.21</v>
      </c>
    </row>
    <row r="1422" spans="1:4" x14ac:dyDescent="0.25">
      <c r="A1422">
        <v>12716</v>
      </c>
      <c r="B1422" t="s">
        <v>1597</v>
      </c>
      <c r="C1422" t="s">
        <v>145</v>
      </c>
      <c r="D1422" s="155">
        <v>19.260000000000002</v>
      </c>
    </row>
    <row r="1423" spans="1:4" x14ac:dyDescent="0.25">
      <c r="A1423">
        <v>12717</v>
      </c>
      <c r="B1423" t="s">
        <v>1598</v>
      </c>
      <c r="C1423" t="s">
        <v>145</v>
      </c>
      <c r="D1423" s="155">
        <v>37.86</v>
      </c>
    </row>
    <row r="1424" spans="1:4" x14ac:dyDescent="0.25">
      <c r="A1424">
        <v>12718</v>
      </c>
      <c r="B1424" t="s">
        <v>1599</v>
      </c>
      <c r="C1424" t="s">
        <v>145</v>
      </c>
      <c r="D1424" s="155">
        <v>58.1</v>
      </c>
    </row>
    <row r="1425" spans="1:4" x14ac:dyDescent="0.25">
      <c r="A1425">
        <v>12719</v>
      </c>
      <c r="B1425" t="s">
        <v>1600</v>
      </c>
      <c r="C1425" t="s">
        <v>145</v>
      </c>
      <c r="D1425" s="155">
        <v>92.24</v>
      </c>
    </row>
    <row r="1426" spans="1:4" x14ac:dyDescent="0.25">
      <c r="A1426">
        <v>12720</v>
      </c>
      <c r="B1426" t="s">
        <v>1601</v>
      </c>
      <c r="C1426" t="s">
        <v>145</v>
      </c>
      <c r="D1426" s="155">
        <v>321.18</v>
      </c>
    </row>
    <row r="1427" spans="1:4" x14ac:dyDescent="0.25">
      <c r="A1427">
        <v>12721</v>
      </c>
      <c r="B1427" t="s">
        <v>1602</v>
      </c>
      <c r="C1427" t="s">
        <v>145</v>
      </c>
      <c r="D1427" s="155">
        <v>307.99</v>
      </c>
    </row>
    <row r="1428" spans="1:4" x14ac:dyDescent="0.25">
      <c r="A1428">
        <v>3468</v>
      </c>
      <c r="B1428" t="s">
        <v>1603</v>
      </c>
      <c r="C1428" t="s">
        <v>145</v>
      </c>
      <c r="D1428" s="155">
        <v>44.5</v>
      </c>
    </row>
    <row r="1429" spans="1:4" x14ac:dyDescent="0.25">
      <c r="A1429">
        <v>3465</v>
      </c>
      <c r="B1429" t="s">
        <v>1604</v>
      </c>
      <c r="C1429" t="s">
        <v>145</v>
      </c>
      <c r="D1429" s="155">
        <v>44.49</v>
      </c>
    </row>
    <row r="1430" spans="1:4" x14ac:dyDescent="0.25">
      <c r="A1430">
        <v>12403</v>
      </c>
      <c r="B1430" t="s">
        <v>1605</v>
      </c>
      <c r="C1430" t="s">
        <v>145</v>
      </c>
      <c r="D1430" s="155">
        <v>31.71</v>
      </c>
    </row>
    <row r="1431" spans="1:4" x14ac:dyDescent="0.25">
      <c r="A1431">
        <v>3463</v>
      </c>
      <c r="B1431" t="s">
        <v>1606</v>
      </c>
      <c r="C1431" t="s">
        <v>145</v>
      </c>
      <c r="D1431" s="155">
        <v>18.52</v>
      </c>
    </row>
    <row r="1432" spans="1:4" x14ac:dyDescent="0.25">
      <c r="A1432">
        <v>3464</v>
      </c>
      <c r="B1432" t="s">
        <v>1607</v>
      </c>
      <c r="C1432" t="s">
        <v>145</v>
      </c>
      <c r="D1432" s="155">
        <v>18.52</v>
      </c>
    </row>
    <row r="1433" spans="1:4" x14ac:dyDescent="0.25">
      <c r="A1433">
        <v>3466</v>
      </c>
      <c r="B1433" t="s">
        <v>1608</v>
      </c>
      <c r="C1433" t="s">
        <v>145</v>
      </c>
      <c r="D1433" s="155">
        <v>112.99</v>
      </c>
    </row>
    <row r="1434" spans="1:4" x14ac:dyDescent="0.25">
      <c r="A1434">
        <v>3467</v>
      </c>
      <c r="B1434" t="s">
        <v>1609</v>
      </c>
      <c r="C1434" t="s">
        <v>145</v>
      </c>
      <c r="D1434" s="155">
        <v>63.81</v>
      </c>
    </row>
    <row r="1435" spans="1:4" x14ac:dyDescent="0.25">
      <c r="A1435">
        <v>3462</v>
      </c>
      <c r="B1435" t="s">
        <v>1610</v>
      </c>
      <c r="C1435" t="s">
        <v>145</v>
      </c>
      <c r="D1435" s="155">
        <v>12.22</v>
      </c>
    </row>
    <row r="1436" spans="1:4" x14ac:dyDescent="0.25">
      <c r="A1436">
        <v>3446</v>
      </c>
      <c r="B1436" t="s">
        <v>1611</v>
      </c>
      <c r="C1436" t="s">
        <v>145</v>
      </c>
      <c r="D1436" s="155">
        <v>37.619999999999997</v>
      </c>
    </row>
    <row r="1437" spans="1:4" x14ac:dyDescent="0.25">
      <c r="A1437">
        <v>3445</v>
      </c>
      <c r="B1437" t="s">
        <v>1612</v>
      </c>
      <c r="C1437" t="s">
        <v>145</v>
      </c>
      <c r="D1437" s="155">
        <v>30.71</v>
      </c>
    </row>
    <row r="1438" spans="1:4" x14ac:dyDescent="0.25">
      <c r="A1438">
        <v>3441</v>
      </c>
      <c r="B1438" t="s">
        <v>1613</v>
      </c>
      <c r="C1438" t="s">
        <v>145</v>
      </c>
      <c r="D1438" s="155">
        <v>8.67</v>
      </c>
    </row>
    <row r="1439" spans="1:4" x14ac:dyDescent="0.25">
      <c r="A1439">
        <v>3444</v>
      </c>
      <c r="B1439" t="s">
        <v>1614</v>
      </c>
      <c r="C1439" t="s">
        <v>145</v>
      </c>
      <c r="D1439" s="155">
        <v>18.899999999999999</v>
      </c>
    </row>
    <row r="1440" spans="1:4" x14ac:dyDescent="0.25">
      <c r="A1440">
        <v>12402</v>
      </c>
      <c r="B1440" t="s">
        <v>1615</v>
      </c>
      <c r="C1440" t="s">
        <v>145</v>
      </c>
      <c r="D1440" s="155">
        <v>105.74</v>
      </c>
    </row>
    <row r="1441" spans="1:4" x14ac:dyDescent="0.25">
      <c r="A1441">
        <v>3447</v>
      </c>
      <c r="B1441" t="s">
        <v>1616</v>
      </c>
      <c r="C1441" t="s">
        <v>145</v>
      </c>
      <c r="D1441" s="155">
        <v>54.71</v>
      </c>
    </row>
    <row r="1442" spans="1:4" x14ac:dyDescent="0.25">
      <c r="A1442">
        <v>3442</v>
      </c>
      <c r="B1442" t="s">
        <v>1617</v>
      </c>
      <c r="C1442" t="s">
        <v>145</v>
      </c>
      <c r="D1442" s="155">
        <v>12.96</v>
      </c>
    </row>
    <row r="1443" spans="1:4" x14ac:dyDescent="0.25">
      <c r="A1443">
        <v>3448</v>
      </c>
      <c r="B1443" t="s">
        <v>1618</v>
      </c>
      <c r="C1443" t="s">
        <v>145</v>
      </c>
      <c r="D1443" s="155">
        <v>154.6</v>
      </c>
    </row>
    <row r="1444" spans="1:4" x14ac:dyDescent="0.25">
      <c r="A1444">
        <v>3449</v>
      </c>
      <c r="B1444" t="s">
        <v>1619</v>
      </c>
      <c r="C1444" t="s">
        <v>145</v>
      </c>
      <c r="D1444" s="155">
        <v>270.89</v>
      </c>
    </row>
    <row r="1445" spans="1:4" x14ac:dyDescent="0.25">
      <c r="A1445">
        <v>37438</v>
      </c>
      <c r="B1445" t="s">
        <v>1620</v>
      </c>
      <c r="C1445" t="s">
        <v>145</v>
      </c>
      <c r="D1445" s="155">
        <v>250.54</v>
      </c>
    </row>
    <row r="1446" spans="1:4" x14ac:dyDescent="0.25">
      <c r="A1446">
        <v>37439</v>
      </c>
      <c r="B1446" t="s">
        <v>1621</v>
      </c>
      <c r="C1446" t="s">
        <v>145</v>
      </c>
      <c r="D1446" s="168">
        <v>1638.04</v>
      </c>
    </row>
    <row r="1447" spans="1:4" x14ac:dyDescent="0.25">
      <c r="A1447">
        <v>37435</v>
      </c>
      <c r="B1447" t="s">
        <v>1622</v>
      </c>
      <c r="C1447" t="s">
        <v>145</v>
      </c>
      <c r="D1447" s="155">
        <v>29.44</v>
      </c>
    </row>
    <row r="1448" spans="1:4" x14ac:dyDescent="0.25">
      <c r="A1448">
        <v>37436</v>
      </c>
      <c r="B1448" t="s">
        <v>1623</v>
      </c>
      <c r="C1448" t="s">
        <v>145</v>
      </c>
      <c r="D1448" s="155">
        <v>34.75</v>
      </c>
    </row>
    <row r="1449" spans="1:4" x14ac:dyDescent="0.25">
      <c r="A1449">
        <v>37437</v>
      </c>
      <c r="B1449" t="s">
        <v>1624</v>
      </c>
      <c r="C1449" t="s">
        <v>145</v>
      </c>
      <c r="D1449" s="155">
        <v>50.26</v>
      </c>
    </row>
    <row r="1450" spans="1:4" x14ac:dyDescent="0.25">
      <c r="A1450">
        <v>3473</v>
      </c>
      <c r="B1450" t="s">
        <v>1625</v>
      </c>
      <c r="C1450" t="s">
        <v>145</v>
      </c>
      <c r="D1450" s="155">
        <v>42.53</v>
      </c>
    </row>
    <row r="1451" spans="1:4" x14ac:dyDescent="0.25">
      <c r="A1451">
        <v>3474</v>
      </c>
      <c r="B1451" t="s">
        <v>1626</v>
      </c>
      <c r="C1451" t="s">
        <v>145</v>
      </c>
      <c r="D1451" s="155">
        <v>35.06</v>
      </c>
    </row>
    <row r="1452" spans="1:4" x14ac:dyDescent="0.25">
      <c r="A1452">
        <v>3450</v>
      </c>
      <c r="B1452" t="s">
        <v>1627</v>
      </c>
      <c r="C1452" t="s">
        <v>145</v>
      </c>
      <c r="D1452" s="155">
        <v>10.16</v>
      </c>
    </row>
    <row r="1453" spans="1:4" x14ac:dyDescent="0.25">
      <c r="A1453">
        <v>3443</v>
      </c>
      <c r="B1453" t="s">
        <v>1628</v>
      </c>
      <c r="C1453" t="s">
        <v>145</v>
      </c>
      <c r="D1453" s="155">
        <v>21.81</v>
      </c>
    </row>
    <row r="1454" spans="1:4" x14ac:dyDescent="0.25">
      <c r="A1454">
        <v>3453</v>
      </c>
      <c r="B1454" t="s">
        <v>1629</v>
      </c>
      <c r="C1454" t="s">
        <v>145</v>
      </c>
      <c r="D1454" s="155">
        <v>124.15</v>
      </c>
    </row>
    <row r="1455" spans="1:4" x14ac:dyDescent="0.25">
      <c r="A1455">
        <v>3452</v>
      </c>
      <c r="B1455" t="s">
        <v>1630</v>
      </c>
      <c r="C1455" t="s">
        <v>145</v>
      </c>
      <c r="D1455" s="155">
        <v>61.28</v>
      </c>
    </row>
    <row r="1456" spans="1:4" x14ac:dyDescent="0.25">
      <c r="A1456">
        <v>3451</v>
      </c>
      <c r="B1456" t="s">
        <v>1631</v>
      </c>
      <c r="C1456" t="s">
        <v>145</v>
      </c>
      <c r="D1456" s="155">
        <v>12.15</v>
      </c>
    </row>
    <row r="1457" spans="1:4" x14ac:dyDescent="0.25">
      <c r="A1457">
        <v>3454</v>
      </c>
      <c r="B1457" t="s">
        <v>1632</v>
      </c>
      <c r="C1457" t="s">
        <v>145</v>
      </c>
      <c r="D1457" s="155">
        <v>188.83</v>
      </c>
    </row>
    <row r="1458" spans="1:4" x14ac:dyDescent="0.25">
      <c r="A1458">
        <v>3458</v>
      </c>
      <c r="B1458" t="s">
        <v>1633</v>
      </c>
      <c r="C1458" t="s">
        <v>145</v>
      </c>
      <c r="D1458" s="155">
        <v>34.090000000000003</v>
      </c>
    </row>
    <row r="1459" spans="1:4" x14ac:dyDescent="0.25">
      <c r="A1459">
        <v>3457</v>
      </c>
      <c r="B1459" t="s">
        <v>1634</v>
      </c>
      <c r="C1459" t="s">
        <v>145</v>
      </c>
      <c r="D1459" s="155">
        <v>25.59</v>
      </c>
    </row>
    <row r="1460" spans="1:4" x14ac:dyDescent="0.25">
      <c r="A1460">
        <v>3455</v>
      </c>
      <c r="B1460" t="s">
        <v>1635</v>
      </c>
      <c r="C1460" t="s">
        <v>145</v>
      </c>
      <c r="D1460" s="155">
        <v>7.27</v>
      </c>
    </row>
    <row r="1461" spans="1:4" x14ac:dyDescent="0.25">
      <c r="A1461">
        <v>3472</v>
      </c>
      <c r="B1461" t="s">
        <v>1636</v>
      </c>
      <c r="C1461" t="s">
        <v>145</v>
      </c>
      <c r="D1461" s="155">
        <v>16.329999999999998</v>
      </c>
    </row>
    <row r="1462" spans="1:4" x14ac:dyDescent="0.25">
      <c r="A1462">
        <v>3470</v>
      </c>
      <c r="B1462" t="s">
        <v>1637</v>
      </c>
      <c r="C1462" t="s">
        <v>145</v>
      </c>
      <c r="D1462" s="155">
        <v>95.2</v>
      </c>
    </row>
    <row r="1463" spans="1:4" x14ac:dyDescent="0.25">
      <c r="A1463">
        <v>3471</v>
      </c>
      <c r="B1463" t="s">
        <v>1638</v>
      </c>
      <c r="C1463" t="s">
        <v>145</v>
      </c>
      <c r="D1463" s="155">
        <v>52.31</v>
      </c>
    </row>
    <row r="1464" spans="1:4" x14ac:dyDescent="0.25">
      <c r="A1464">
        <v>3456</v>
      </c>
      <c r="B1464" t="s">
        <v>1639</v>
      </c>
      <c r="C1464" t="s">
        <v>145</v>
      </c>
      <c r="D1464" s="155">
        <v>10.88</v>
      </c>
    </row>
    <row r="1465" spans="1:4" x14ac:dyDescent="0.25">
      <c r="A1465">
        <v>3459</v>
      </c>
      <c r="B1465" t="s">
        <v>1640</v>
      </c>
      <c r="C1465" t="s">
        <v>145</v>
      </c>
      <c r="D1465" s="155">
        <v>134.28</v>
      </c>
    </row>
    <row r="1466" spans="1:4" x14ac:dyDescent="0.25">
      <c r="A1466">
        <v>3469</v>
      </c>
      <c r="B1466" t="s">
        <v>1641</v>
      </c>
      <c r="C1466" t="s">
        <v>145</v>
      </c>
      <c r="D1466" s="155">
        <v>255.36</v>
      </c>
    </row>
    <row r="1467" spans="1:4" x14ac:dyDescent="0.25">
      <c r="A1467">
        <v>3460</v>
      </c>
      <c r="B1467" t="s">
        <v>1642</v>
      </c>
      <c r="C1467" t="s">
        <v>145</v>
      </c>
      <c r="D1467" s="155">
        <v>372.61</v>
      </c>
    </row>
    <row r="1468" spans="1:4" x14ac:dyDescent="0.25">
      <c r="A1468">
        <v>3461</v>
      </c>
      <c r="B1468" t="s">
        <v>1643</v>
      </c>
      <c r="C1468" t="s">
        <v>145</v>
      </c>
      <c r="D1468" s="155">
        <v>952.38</v>
      </c>
    </row>
    <row r="1469" spans="1:4" x14ac:dyDescent="0.25">
      <c r="A1469">
        <v>37433</v>
      </c>
      <c r="B1469" t="s">
        <v>1644</v>
      </c>
      <c r="C1469" t="s">
        <v>145</v>
      </c>
      <c r="D1469" s="155">
        <v>250.54</v>
      </c>
    </row>
    <row r="1470" spans="1:4" x14ac:dyDescent="0.25">
      <c r="A1470">
        <v>37430</v>
      </c>
      <c r="B1470" t="s">
        <v>1645</v>
      </c>
      <c r="C1470" t="s">
        <v>145</v>
      </c>
      <c r="D1470" s="155">
        <v>31.4</v>
      </c>
    </row>
    <row r="1471" spans="1:4" x14ac:dyDescent="0.25">
      <c r="A1471">
        <v>37434</v>
      </c>
      <c r="B1471" t="s">
        <v>1646</v>
      </c>
      <c r="C1471" t="s">
        <v>145</v>
      </c>
      <c r="D1471" s="168">
        <v>2336.06</v>
      </c>
    </row>
    <row r="1472" spans="1:4" x14ac:dyDescent="0.25">
      <c r="A1472">
        <v>37431</v>
      </c>
      <c r="B1472" t="s">
        <v>1647</v>
      </c>
      <c r="C1472" t="s">
        <v>145</v>
      </c>
      <c r="D1472" s="155">
        <v>42.59</v>
      </c>
    </row>
    <row r="1473" spans="1:4" x14ac:dyDescent="0.25">
      <c r="A1473">
        <v>37432</v>
      </c>
      <c r="B1473" t="s">
        <v>1648</v>
      </c>
      <c r="C1473" t="s">
        <v>145</v>
      </c>
      <c r="D1473" s="155">
        <v>78.56</v>
      </c>
    </row>
    <row r="1474" spans="1:4" x14ac:dyDescent="0.25">
      <c r="A1474">
        <v>37413</v>
      </c>
      <c r="B1474" t="s">
        <v>1649</v>
      </c>
      <c r="C1474" t="s">
        <v>145</v>
      </c>
      <c r="D1474" s="155">
        <v>4.2</v>
      </c>
    </row>
    <row r="1475" spans="1:4" x14ac:dyDescent="0.25">
      <c r="A1475">
        <v>37414</v>
      </c>
      <c r="B1475" t="s">
        <v>1650</v>
      </c>
      <c r="C1475" t="s">
        <v>145</v>
      </c>
      <c r="D1475" s="155">
        <v>4.7699999999999996</v>
      </c>
    </row>
    <row r="1476" spans="1:4" x14ac:dyDescent="0.25">
      <c r="A1476">
        <v>37415</v>
      </c>
      <c r="B1476" t="s">
        <v>1651</v>
      </c>
      <c r="C1476" t="s">
        <v>145</v>
      </c>
      <c r="D1476" s="155">
        <v>8.67</v>
      </c>
    </row>
    <row r="1477" spans="1:4" x14ac:dyDescent="0.25">
      <c r="A1477">
        <v>37416</v>
      </c>
      <c r="B1477" t="s">
        <v>1652</v>
      </c>
      <c r="C1477" t="s">
        <v>145</v>
      </c>
      <c r="D1477" s="155">
        <v>3.93</v>
      </c>
    </row>
    <row r="1478" spans="1:4" x14ac:dyDescent="0.25">
      <c r="A1478">
        <v>37417</v>
      </c>
      <c r="B1478" t="s">
        <v>1653</v>
      </c>
      <c r="C1478" t="s">
        <v>145</v>
      </c>
      <c r="D1478" s="155">
        <v>5.65</v>
      </c>
    </row>
    <row r="1479" spans="1:4" x14ac:dyDescent="0.25">
      <c r="A1479">
        <v>43590</v>
      </c>
      <c r="B1479" t="s">
        <v>1654</v>
      </c>
      <c r="C1479" t="s">
        <v>145</v>
      </c>
      <c r="D1479" s="155">
        <v>148.16999999999999</v>
      </c>
    </row>
    <row r="1480" spans="1:4" x14ac:dyDescent="0.25">
      <c r="A1480">
        <v>43589</v>
      </c>
      <c r="B1480" t="s">
        <v>1655</v>
      </c>
      <c r="C1480" t="s">
        <v>145</v>
      </c>
      <c r="D1480" s="155">
        <v>26.81</v>
      </c>
    </row>
    <row r="1481" spans="1:4" x14ac:dyDescent="0.25">
      <c r="A1481">
        <v>34519</v>
      </c>
      <c r="B1481" t="s">
        <v>1656</v>
      </c>
      <c r="C1481" t="s">
        <v>145</v>
      </c>
      <c r="D1481" s="155">
        <v>80.41</v>
      </c>
    </row>
    <row r="1482" spans="1:4" x14ac:dyDescent="0.25">
      <c r="A1482">
        <v>1649</v>
      </c>
      <c r="B1482" t="s">
        <v>1657</v>
      </c>
      <c r="C1482" t="s">
        <v>145</v>
      </c>
      <c r="D1482" s="155">
        <v>80.400000000000006</v>
      </c>
    </row>
    <row r="1483" spans="1:4" x14ac:dyDescent="0.25">
      <c r="A1483">
        <v>1653</v>
      </c>
      <c r="B1483" t="s">
        <v>1658</v>
      </c>
      <c r="C1483" t="s">
        <v>145</v>
      </c>
      <c r="D1483" s="155">
        <v>62.98</v>
      </c>
    </row>
    <row r="1484" spans="1:4" x14ac:dyDescent="0.25">
      <c r="A1484">
        <v>1647</v>
      </c>
      <c r="B1484" t="s">
        <v>1659</v>
      </c>
      <c r="C1484" t="s">
        <v>145</v>
      </c>
      <c r="D1484" s="155">
        <v>22.55</v>
      </c>
    </row>
    <row r="1485" spans="1:4" x14ac:dyDescent="0.25">
      <c r="A1485">
        <v>1648</v>
      </c>
      <c r="B1485" t="s">
        <v>1660</v>
      </c>
      <c r="C1485" t="s">
        <v>145</v>
      </c>
      <c r="D1485" s="155">
        <v>43.3</v>
      </c>
    </row>
    <row r="1486" spans="1:4" x14ac:dyDescent="0.25">
      <c r="A1486">
        <v>1651</v>
      </c>
      <c r="B1486" t="s">
        <v>1661</v>
      </c>
      <c r="C1486" t="s">
        <v>145</v>
      </c>
      <c r="D1486" s="155">
        <v>200.88</v>
      </c>
    </row>
    <row r="1487" spans="1:4" x14ac:dyDescent="0.25">
      <c r="A1487">
        <v>1650</v>
      </c>
      <c r="B1487" t="s">
        <v>1662</v>
      </c>
      <c r="C1487" t="s">
        <v>145</v>
      </c>
      <c r="D1487" s="155">
        <v>111.04</v>
      </c>
    </row>
    <row r="1488" spans="1:4" x14ac:dyDescent="0.25">
      <c r="A1488">
        <v>1654</v>
      </c>
      <c r="B1488" t="s">
        <v>1663</v>
      </c>
      <c r="C1488" t="s">
        <v>145</v>
      </c>
      <c r="D1488" s="155">
        <v>30.95</v>
      </c>
    </row>
    <row r="1489" spans="1:4" x14ac:dyDescent="0.25">
      <c r="A1489">
        <v>1652</v>
      </c>
      <c r="B1489" t="s">
        <v>1664</v>
      </c>
      <c r="C1489" t="s">
        <v>145</v>
      </c>
      <c r="D1489" s="155">
        <v>288.32</v>
      </c>
    </row>
    <row r="1490" spans="1:4" x14ac:dyDescent="0.25">
      <c r="A1490">
        <v>10510</v>
      </c>
      <c r="B1490" t="s">
        <v>1665</v>
      </c>
      <c r="C1490" t="s">
        <v>145</v>
      </c>
      <c r="D1490" s="155">
        <v>127.98</v>
      </c>
    </row>
    <row r="1491" spans="1:4" x14ac:dyDescent="0.25">
      <c r="A1491">
        <v>1747</v>
      </c>
      <c r="B1491" t="s">
        <v>1666</v>
      </c>
      <c r="C1491" t="s">
        <v>145</v>
      </c>
      <c r="D1491" s="155">
        <v>199.42</v>
      </c>
    </row>
    <row r="1492" spans="1:4" x14ac:dyDescent="0.25">
      <c r="A1492">
        <v>1744</v>
      </c>
      <c r="B1492" t="s">
        <v>1667</v>
      </c>
      <c r="C1492" t="s">
        <v>145</v>
      </c>
      <c r="D1492" s="155">
        <v>138.13</v>
      </c>
    </row>
    <row r="1493" spans="1:4" x14ac:dyDescent="0.25">
      <c r="A1493">
        <v>1743</v>
      </c>
      <c r="B1493" t="s">
        <v>1668</v>
      </c>
      <c r="C1493" t="s">
        <v>145</v>
      </c>
      <c r="D1493" s="155">
        <v>181.39</v>
      </c>
    </row>
    <row r="1494" spans="1:4" x14ac:dyDescent="0.25">
      <c r="A1494">
        <v>39640</v>
      </c>
      <c r="B1494" t="s">
        <v>1669</v>
      </c>
      <c r="C1494" t="s">
        <v>145</v>
      </c>
      <c r="D1494" s="155">
        <v>12.99</v>
      </c>
    </row>
    <row r="1495" spans="1:4" x14ac:dyDescent="0.25">
      <c r="A1495">
        <v>7216</v>
      </c>
      <c r="B1495" t="s">
        <v>1670</v>
      </c>
      <c r="C1495" t="s">
        <v>145</v>
      </c>
      <c r="D1495" s="155">
        <v>69.8</v>
      </c>
    </row>
    <row r="1496" spans="1:4" x14ac:dyDescent="0.25">
      <c r="A1496">
        <v>20235</v>
      </c>
      <c r="B1496" t="s">
        <v>1671</v>
      </c>
      <c r="C1496" t="s">
        <v>145</v>
      </c>
      <c r="D1496" s="155">
        <v>56.12</v>
      </c>
    </row>
    <row r="1497" spans="1:4" x14ac:dyDescent="0.25">
      <c r="A1497">
        <v>7181</v>
      </c>
      <c r="B1497" t="s">
        <v>1672</v>
      </c>
      <c r="C1497" t="s">
        <v>145</v>
      </c>
      <c r="D1497" s="155">
        <v>2.0699999999999998</v>
      </c>
    </row>
    <row r="1498" spans="1:4" x14ac:dyDescent="0.25">
      <c r="A1498">
        <v>40742</v>
      </c>
      <c r="B1498" t="s">
        <v>1673</v>
      </c>
      <c r="C1498" t="s">
        <v>145</v>
      </c>
      <c r="D1498" s="155">
        <v>10.43</v>
      </c>
    </row>
    <row r="1499" spans="1:4" x14ac:dyDescent="0.25">
      <c r="A1499">
        <v>7214</v>
      </c>
      <c r="B1499" t="s">
        <v>1674</v>
      </c>
      <c r="C1499" t="s">
        <v>145</v>
      </c>
      <c r="D1499" s="155">
        <v>68.16</v>
      </c>
    </row>
    <row r="1500" spans="1:4" x14ac:dyDescent="0.25">
      <c r="A1500">
        <v>7219</v>
      </c>
      <c r="B1500" t="s">
        <v>1675</v>
      </c>
      <c r="C1500" t="s">
        <v>145</v>
      </c>
      <c r="D1500" s="155">
        <v>60.46</v>
      </c>
    </row>
    <row r="1501" spans="1:4" x14ac:dyDescent="0.25">
      <c r="A1501">
        <v>37971</v>
      </c>
      <c r="B1501" t="s">
        <v>1676</v>
      </c>
      <c r="C1501" t="s">
        <v>145</v>
      </c>
      <c r="D1501" s="155">
        <v>5.43</v>
      </c>
    </row>
    <row r="1502" spans="1:4" x14ac:dyDescent="0.25">
      <c r="A1502">
        <v>37972</v>
      </c>
      <c r="B1502" t="s">
        <v>1677</v>
      </c>
      <c r="C1502" t="s">
        <v>145</v>
      </c>
      <c r="D1502" s="155">
        <v>7.71</v>
      </c>
    </row>
    <row r="1503" spans="1:4" x14ac:dyDescent="0.25">
      <c r="A1503">
        <v>37973</v>
      </c>
      <c r="B1503" t="s">
        <v>1678</v>
      </c>
      <c r="C1503" t="s">
        <v>145</v>
      </c>
      <c r="D1503" s="155">
        <v>14.48</v>
      </c>
    </row>
    <row r="1504" spans="1:4" x14ac:dyDescent="0.25">
      <c r="A1504">
        <v>1926</v>
      </c>
      <c r="B1504" t="s">
        <v>1679</v>
      </c>
      <c r="C1504" t="s">
        <v>145</v>
      </c>
      <c r="D1504" s="155">
        <v>3.16</v>
      </c>
    </row>
    <row r="1505" spans="1:4" x14ac:dyDescent="0.25">
      <c r="A1505">
        <v>1927</v>
      </c>
      <c r="B1505" t="s">
        <v>1680</v>
      </c>
      <c r="C1505" t="s">
        <v>145</v>
      </c>
      <c r="D1505" s="155">
        <v>3.54</v>
      </c>
    </row>
    <row r="1506" spans="1:4" x14ac:dyDescent="0.25">
      <c r="A1506">
        <v>1923</v>
      </c>
      <c r="B1506" t="s">
        <v>1681</v>
      </c>
      <c r="C1506" t="s">
        <v>145</v>
      </c>
      <c r="D1506" s="155">
        <v>6.46</v>
      </c>
    </row>
    <row r="1507" spans="1:4" x14ac:dyDescent="0.25">
      <c r="A1507">
        <v>1929</v>
      </c>
      <c r="B1507" t="s">
        <v>1682</v>
      </c>
      <c r="C1507" t="s">
        <v>145</v>
      </c>
      <c r="D1507" s="155">
        <v>7.83</v>
      </c>
    </row>
    <row r="1508" spans="1:4" x14ac:dyDescent="0.25">
      <c r="A1508">
        <v>1930</v>
      </c>
      <c r="B1508" t="s">
        <v>1683</v>
      </c>
      <c r="C1508" t="s">
        <v>145</v>
      </c>
      <c r="D1508" s="155">
        <v>13.4</v>
      </c>
    </row>
    <row r="1509" spans="1:4" x14ac:dyDescent="0.25">
      <c r="A1509">
        <v>1924</v>
      </c>
      <c r="B1509" t="s">
        <v>1684</v>
      </c>
      <c r="C1509" t="s">
        <v>145</v>
      </c>
      <c r="D1509" s="155">
        <v>21.63</v>
      </c>
    </row>
    <row r="1510" spans="1:4" x14ac:dyDescent="0.25">
      <c r="A1510">
        <v>1922</v>
      </c>
      <c r="B1510" t="s">
        <v>1685</v>
      </c>
      <c r="C1510" t="s">
        <v>145</v>
      </c>
      <c r="D1510" s="155">
        <v>44.72</v>
      </c>
    </row>
    <row r="1511" spans="1:4" x14ac:dyDescent="0.25">
      <c r="A1511">
        <v>1953</v>
      </c>
      <c r="B1511" t="s">
        <v>1686</v>
      </c>
      <c r="C1511" t="s">
        <v>145</v>
      </c>
      <c r="D1511" s="155">
        <v>54.6</v>
      </c>
    </row>
    <row r="1512" spans="1:4" x14ac:dyDescent="0.25">
      <c r="A1512">
        <v>1962</v>
      </c>
      <c r="B1512" t="s">
        <v>1687</v>
      </c>
      <c r="C1512" t="s">
        <v>145</v>
      </c>
      <c r="D1512" s="155">
        <v>265.24</v>
      </c>
    </row>
    <row r="1513" spans="1:4" x14ac:dyDescent="0.25">
      <c r="A1513">
        <v>1955</v>
      </c>
      <c r="B1513" t="s">
        <v>1688</v>
      </c>
      <c r="C1513" t="s">
        <v>145</v>
      </c>
      <c r="D1513" s="155">
        <v>3.05</v>
      </c>
    </row>
    <row r="1514" spans="1:4" x14ac:dyDescent="0.25">
      <c r="A1514">
        <v>1956</v>
      </c>
      <c r="B1514" t="s">
        <v>1689</v>
      </c>
      <c r="C1514" t="s">
        <v>145</v>
      </c>
      <c r="D1514" s="155">
        <v>4.3099999999999996</v>
      </c>
    </row>
    <row r="1515" spans="1:4" x14ac:dyDescent="0.25">
      <c r="A1515">
        <v>1957</v>
      </c>
      <c r="B1515" t="s">
        <v>1690</v>
      </c>
      <c r="C1515" t="s">
        <v>145</v>
      </c>
      <c r="D1515" s="155">
        <v>9.33</v>
      </c>
    </row>
    <row r="1516" spans="1:4" x14ac:dyDescent="0.25">
      <c r="A1516">
        <v>1958</v>
      </c>
      <c r="B1516" t="s">
        <v>1691</v>
      </c>
      <c r="C1516" t="s">
        <v>145</v>
      </c>
      <c r="D1516" s="155">
        <v>17.37</v>
      </c>
    </row>
    <row r="1517" spans="1:4" x14ac:dyDescent="0.25">
      <c r="A1517">
        <v>1959</v>
      </c>
      <c r="B1517" t="s">
        <v>1692</v>
      </c>
      <c r="C1517" t="s">
        <v>145</v>
      </c>
      <c r="D1517" s="155">
        <v>18.850000000000001</v>
      </c>
    </row>
    <row r="1518" spans="1:4" x14ac:dyDescent="0.25">
      <c r="A1518">
        <v>1925</v>
      </c>
      <c r="B1518" t="s">
        <v>1693</v>
      </c>
      <c r="C1518" t="s">
        <v>145</v>
      </c>
      <c r="D1518" s="155">
        <v>49.26</v>
      </c>
    </row>
    <row r="1519" spans="1:4" x14ac:dyDescent="0.25">
      <c r="A1519">
        <v>1960</v>
      </c>
      <c r="B1519" t="s">
        <v>1694</v>
      </c>
      <c r="C1519" t="s">
        <v>145</v>
      </c>
      <c r="D1519" s="155">
        <v>75.64</v>
      </c>
    </row>
    <row r="1520" spans="1:4" x14ac:dyDescent="0.25">
      <c r="A1520">
        <v>1961</v>
      </c>
      <c r="B1520" t="s">
        <v>1695</v>
      </c>
      <c r="C1520" t="s">
        <v>145</v>
      </c>
      <c r="D1520" s="155">
        <v>96.9</v>
      </c>
    </row>
    <row r="1521" spans="1:4" x14ac:dyDescent="0.25">
      <c r="A1521">
        <v>38423</v>
      </c>
      <c r="B1521" t="s">
        <v>1696</v>
      </c>
      <c r="C1521" t="s">
        <v>145</v>
      </c>
      <c r="D1521" s="155">
        <v>54.94</v>
      </c>
    </row>
    <row r="1522" spans="1:4" x14ac:dyDescent="0.25">
      <c r="A1522">
        <v>39866</v>
      </c>
      <c r="B1522" t="s">
        <v>1697</v>
      </c>
      <c r="C1522" t="s">
        <v>145</v>
      </c>
      <c r="D1522" s="155">
        <v>17.57</v>
      </c>
    </row>
    <row r="1523" spans="1:4" x14ac:dyDescent="0.25">
      <c r="A1523">
        <v>39867</v>
      </c>
      <c r="B1523" t="s">
        <v>1698</v>
      </c>
      <c r="C1523" t="s">
        <v>145</v>
      </c>
      <c r="D1523" s="155">
        <v>39.06</v>
      </c>
    </row>
    <row r="1524" spans="1:4" x14ac:dyDescent="0.25">
      <c r="A1524">
        <v>39868</v>
      </c>
      <c r="B1524" t="s">
        <v>1699</v>
      </c>
      <c r="C1524" t="s">
        <v>145</v>
      </c>
      <c r="D1524" s="155">
        <v>70.36</v>
      </c>
    </row>
    <row r="1525" spans="1:4" x14ac:dyDescent="0.25">
      <c r="A1525">
        <v>37999</v>
      </c>
      <c r="B1525" t="s">
        <v>1700</v>
      </c>
      <c r="C1525" t="s">
        <v>145</v>
      </c>
      <c r="D1525" s="155">
        <v>9.16</v>
      </c>
    </row>
    <row r="1526" spans="1:4" x14ac:dyDescent="0.25">
      <c r="A1526">
        <v>38000</v>
      </c>
      <c r="B1526" t="s">
        <v>1701</v>
      </c>
      <c r="C1526" t="s">
        <v>145</v>
      </c>
      <c r="D1526" s="155">
        <v>10.69</v>
      </c>
    </row>
    <row r="1527" spans="1:4" x14ac:dyDescent="0.25">
      <c r="A1527">
        <v>38129</v>
      </c>
      <c r="B1527" t="s">
        <v>1702</v>
      </c>
      <c r="C1527" t="s">
        <v>145</v>
      </c>
      <c r="D1527" s="155">
        <v>7.11</v>
      </c>
    </row>
    <row r="1528" spans="1:4" x14ac:dyDescent="0.25">
      <c r="A1528">
        <v>38025</v>
      </c>
      <c r="B1528" t="s">
        <v>1703</v>
      </c>
      <c r="C1528" t="s">
        <v>145</v>
      </c>
      <c r="D1528" s="155">
        <v>9.66</v>
      </c>
    </row>
    <row r="1529" spans="1:4" x14ac:dyDescent="0.25">
      <c r="A1529">
        <v>38026</v>
      </c>
      <c r="B1529" t="s">
        <v>1704</v>
      </c>
      <c r="C1529" t="s">
        <v>145</v>
      </c>
      <c r="D1529" s="155">
        <v>23.84</v>
      </c>
    </row>
    <row r="1530" spans="1:4" x14ac:dyDescent="0.25">
      <c r="A1530">
        <v>1858</v>
      </c>
      <c r="B1530" t="s">
        <v>1705</v>
      </c>
      <c r="C1530" t="s">
        <v>145</v>
      </c>
      <c r="D1530" s="155">
        <v>85.13</v>
      </c>
    </row>
    <row r="1531" spans="1:4" x14ac:dyDescent="0.25">
      <c r="A1531">
        <v>1844</v>
      </c>
      <c r="B1531" t="s">
        <v>1706</v>
      </c>
      <c r="C1531" t="s">
        <v>145</v>
      </c>
      <c r="D1531" s="155">
        <v>194.97</v>
      </c>
    </row>
    <row r="1532" spans="1:4" x14ac:dyDescent="0.25">
      <c r="A1532">
        <v>1863</v>
      </c>
      <c r="B1532" t="s">
        <v>1707</v>
      </c>
      <c r="C1532" t="s">
        <v>145</v>
      </c>
      <c r="D1532" s="155">
        <v>90.6</v>
      </c>
    </row>
    <row r="1533" spans="1:4" x14ac:dyDescent="0.25">
      <c r="A1533">
        <v>1865</v>
      </c>
      <c r="B1533" t="s">
        <v>1708</v>
      </c>
      <c r="C1533" t="s">
        <v>145</v>
      </c>
      <c r="D1533" s="155">
        <v>236.05</v>
      </c>
    </row>
    <row r="1534" spans="1:4" x14ac:dyDescent="0.25">
      <c r="A1534">
        <v>36355</v>
      </c>
      <c r="B1534" t="s">
        <v>1709</v>
      </c>
      <c r="C1534" t="s">
        <v>145</v>
      </c>
      <c r="D1534" s="155">
        <v>10.28</v>
      </c>
    </row>
    <row r="1535" spans="1:4" x14ac:dyDescent="0.25">
      <c r="A1535">
        <v>36356</v>
      </c>
      <c r="B1535" t="s">
        <v>1710</v>
      </c>
      <c r="C1535" t="s">
        <v>145</v>
      </c>
      <c r="D1535" s="155">
        <v>16.53</v>
      </c>
    </row>
    <row r="1536" spans="1:4" x14ac:dyDescent="0.25">
      <c r="A1536">
        <v>1966</v>
      </c>
      <c r="B1536" t="s">
        <v>1711</v>
      </c>
      <c r="C1536" t="s">
        <v>145</v>
      </c>
      <c r="D1536" s="155">
        <v>36.130000000000003</v>
      </c>
    </row>
    <row r="1537" spans="1:4" x14ac:dyDescent="0.25">
      <c r="A1537">
        <v>1933</v>
      </c>
      <c r="B1537" t="s">
        <v>1712</v>
      </c>
      <c r="C1537" t="s">
        <v>145</v>
      </c>
      <c r="D1537" s="155">
        <v>7.79</v>
      </c>
    </row>
    <row r="1538" spans="1:4" x14ac:dyDescent="0.25">
      <c r="A1538">
        <v>1932</v>
      </c>
      <c r="B1538" t="s">
        <v>1713</v>
      </c>
      <c r="C1538" t="s">
        <v>145</v>
      </c>
      <c r="D1538" s="155">
        <v>17.82</v>
      </c>
    </row>
    <row r="1539" spans="1:4" x14ac:dyDescent="0.25">
      <c r="A1539">
        <v>1951</v>
      </c>
      <c r="B1539" t="s">
        <v>1714</v>
      </c>
      <c r="C1539" t="s">
        <v>145</v>
      </c>
      <c r="D1539" s="155">
        <v>37.17</v>
      </c>
    </row>
    <row r="1540" spans="1:4" x14ac:dyDescent="0.25">
      <c r="A1540">
        <v>1970</v>
      </c>
      <c r="B1540" t="s">
        <v>1715</v>
      </c>
      <c r="C1540" t="s">
        <v>145</v>
      </c>
      <c r="D1540" s="155">
        <v>90.31</v>
      </c>
    </row>
    <row r="1541" spans="1:4" x14ac:dyDescent="0.25">
      <c r="A1541">
        <v>1967</v>
      </c>
      <c r="B1541" t="s">
        <v>1716</v>
      </c>
      <c r="C1541" t="s">
        <v>145</v>
      </c>
      <c r="D1541" s="155">
        <v>10.72</v>
      </c>
    </row>
    <row r="1542" spans="1:4" x14ac:dyDescent="0.25">
      <c r="A1542">
        <v>1968</v>
      </c>
      <c r="B1542" t="s">
        <v>1717</v>
      </c>
      <c r="C1542" t="s">
        <v>145</v>
      </c>
      <c r="D1542" s="155">
        <v>21.2</v>
      </c>
    </row>
    <row r="1543" spans="1:4" x14ac:dyDescent="0.25">
      <c r="A1543">
        <v>1969</v>
      </c>
      <c r="B1543" t="s">
        <v>1718</v>
      </c>
      <c r="C1543" t="s">
        <v>145</v>
      </c>
      <c r="D1543" s="155">
        <v>69</v>
      </c>
    </row>
    <row r="1544" spans="1:4" x14ac:dyDescent="0.25">
      <c r="A1544">
        <v>1827</v>
      </c>
      <c r="B1544" t="s">
        <v>1719</v>
      </c>
      <c r="C1544" t="s">
        <v>145</v>
      </c>
      <c r="D1544" s="155">
        <v>166.14</v>
      </c>
    </row>
    <row r="1545" spans="1:4" x14ac:dyDescent="0.25">
      <c r="A1545">
        <v>1831</v>
      </c>
      <c r="B1545" t="s">
        <v>1720</v>
      </c>
      <c r="C1545" t="s">
        <v>145</v>
      </c>
      <c r="D1545" s="155">
        <v>36.270000000000003</v>
      </c>
    </row>
    <row r="1546" spans="1:4" x14ac:dyDescent="0.25">
      <c r="A1546">
        <v>1825</v>
      </c>
      <c r="B1546" t="s">
        <v>1721</v>
      </c>
      <c r="C1546" t="s">
        <v>145</v>
      </c>
      <c r="D1546" s="155">
        <v>89.51</v>
      </c>
    </row>
    <row r="1547" spans="1:4" x14ac:dyDescent="0.25">
      <c r="A1547">
        <v>1828</v>
      </c>
      <c r="B1547" t="s">
        <v>1722</v>
      </c>
      <c r="C1547" t="s">
        <v>145</v>
      </c>
      <c r="D1547" s="155">
        <v>202.75</v>
      </c>
    </row>
    <row r="1548" spans="1:4" x14ac:dyDescent="0.25">
      <c r="A1548">
        <v>1845</v>
      </c>
      <c r="B1548" t="s">
        <v>1723</v>
      </c>
      <c r="C1548" t="s">
        <v>145</v>
      </c>
      <c r="D1548" s="155">
        <v>45.45</v>
      </c>
    </row>
    <row r="1549" spans="1:4" x14ac:dyDescent="0.25">
      <c r="A1549">
        <v>1824</v>
      </c>
      <c r="B1549" t="s">
        <v>1724</v>
      </c>
      <c r="C1549" t="s">
        <v>145</v>
      </c>
      <c r="D1549" s="155">
        <v>107.3</v>
      </c>
    </row>
    <row r="1550" spans="1:4" x14ac:dyDescent="0.25">
      <c r="A1550">
        <v>1940</v>
      </c>
      <c r="B1550" t="s">
        <v>1725</v>
      </c>
      <c r="C1550" t="s">
        <v>145</v>
      </c>
      <c r="D1550" s="155">
        <v>48.13</v>
      </c>
    </row>
    <row r="1551" spans="1:4" x14ac:dyDescent="0.25">
      <c r="A1551">
        <v>1937</v>
      </c>
      <c r="B1551" t="s">
        <v>1726</v>
      </c>
      <c r="C1551" t="s">
        <v>145</v>
      </c>
      <c r="D1551" s="155">
        <v>8.1199999999999992</v>
      </c>
    </row>
    <row r="1552" spans="1:4" x14ac:dyDescent="0.25">
      <c r="A1552">
        <v>1939</v>
      </c>
      <c r="B1552" t="s">
        <v>1727</v>
      </c>
      <c r="C1552" t="s">
        <v>145</v>
      </c>
      <c r="D1552" s="155">
        <v>13.2</v>
      </c>
    </row>
    <row r="1553" spans="1:4" x14ac:dyDescent="0.25">
      <c r="A1553">
        <v>1938</v>
      </c>
      <c r="B1553" t="s">
        <v>1728</v>
      </c>
      <c r="C1553" t="s">
        <v>145</v>
      </c>
      <c r="D1553" s="155">
        <v>9.24</v>
      </c>
    </row>
    <row r="1554" spans="1:4" x14ac:dyDescent="0.25">
      <c r="A1554">
        <v>42693</v>
      </c>
      <c r="B1554" t="s">
        <v>1729</v>
      </c>
      <c r="C1554" t="s">
        <v>145</v>
      </c>
      <c r="D1554" s="155">
        <v>663.1</v>
      </c>
    </row>
    <row r="1555" spans="1:4" x14ac:dyDescent="0.25">
      <c r="A1555">
        <v>42695</v>
      </c>
      <c r="B1555" t="s">
        <v>1730</v>
      </c>
      <c r="C1555" t="s">
        <v>145</v>
      </c>
      <c r="D1555" s="155">
        <v>463.28</v>
      </c>
    </row>
    <row r="1556" spans="1:4" x14ac:dyDescent="0.25">
      <c r="A1556">
        <v>42694</v>
      </c>
      <c r="B1556" t="s">
        <v>1731</v>
      </c>
      <c r="C1556" t="s">
        <v>145</v>
      </c>
      <c r="D1556" s="155">
        <v>887.37</v>
      </c>
    </row>
    <row r="1557" spans="1:4" x14ac:dyDescent="0.25">
      <c r="A1557">
        <v>20097</v>
      </c>
      <c r="B1557" t="s">
        <v>1732</v>
      </c>
      <c r="C1557" t="s">
        <v>145</v>
      </c>
      <c r="D1557" s="155">
        <v>38.479999999999997</v>
      </c>
    </row>
    <row r="1558" spans="1:4" x14ac:dyDescent="0.25">
      <c r="A1558">
        <v>20098</v>
      </c>
      <c r="B1558" t="s">
        <v>1733</v>
      </c>
      <c r="C1558" t="s">
        <v>145</v>
      </c>
      <c r="D1558" s="155">
        <v>157.25</v>
      </c>
    </row>
    <row r="1559" spans="1:4" x14ac:dyDescent="0.25">
      <c r="A1559">
        <v>20096</v>
      </c>
      <c r="B1559" t="s">
        <v>1734</v>
      </c>
      <c r="C1559" t="s">
        <v>145</v>
      </c>
      <c r="D1559" s="155">
        <v>39.83</v>
      </c>
    </row>
    <row r="1560" spans="1:4" x14ac:dyDescent="0.25">
      <c r="A1560">
        <v>1880</v>
      </c>
      <c r="B1560" t="s">
        <v>1735</v>
      </c>
      <c r="C1560" t="s">
        <v>145</v>
      </c>
      <c r="D1560" s="155">
        <v>3.6</v>
      </c>
    </row>
    <row r="1561" spans="1:4" x14ac:dyDescent="0.25">
      <c r="A1561">
        <v>39274</v>
      </c>
      <c r="B1561" t="s">
        <v>1736</v>
      </c>
      <c r="C1561" t="s">
        <v>145</v>
      </c>
      <c r="D1561" s="155">
        <v>2.79</v>
      </c>
    </row>
    <row r="1562" spans="1:4" x14ac:dyDescent="0.25">
      <c r="A1562">
        <v>2628</v>
      </c>
      <c r="B1562" t="s">
        <v>1737</v>
      </c>
      <c r="C1562" t="s">
        <v>145</v>
      </c>
      <c r="D1562" s="155">
        <v>215.39</v>
      </c>
    </row>
    <row r="1563" spans="1:4" x14ac:dyDescent="0.25">
      <c r="A1563">
        <v>2622</v>
      </c>
      <c r="B1563" t="s">
        <v>1738</v>
      </c>
      <c r="C1563" t="s">
        <v>145</v>
      </c>
      <c r="D1563" s="155">
        <v>5.1100000000000003</v>
      </c>
    </row>
    <row r="1564" spans="1:4" x14ac:dyDescent="0.25">
      <c r="A1564">
        <v>2623</v>
      </c>
      <c r="B1564" t="s">
        <v>1739</v>
      </c>
      <c r="C1564" t="s">
        <v>145</v>
      </c>
      <c r="D1564" s="155">
        <v>6.15</v>
      </c>
    </row>
    <row r="1565" spans="1:4" x14ac:dyDescent="0.25">
      <c r="A1565">
        <v>2624</v>
      </c>
      <c r="B1565" t="s">
        <v>1740</v>
      </c>
      <c r="C1565" t="s">
        <v>145</v>
      </c>
      <c r="D1565" s="155">
        <v>9.7899999999999991</v>
      </c>
    </row>
    <row r="1566" spans="1:4" x14ac:dyDescent="0.25">
      <c r="A1566">
        <v>2625</v>
      </c>
      <c r="B1566" t="s">
        <v>1741</v>
      </c>
      <c r="C1566" t="s">
        <v>145</v>
      </c>
      <c r="D1566" s="155">
        <v>20.67</v>
      </c>
    </row>
    <row r="1567" spans="1:4" x14ac:dyDescent="0.25">
      <c r="A1567">
        <v>2626</v>
      </c>
      <c r="B1567" t="s">
        <v>1742</v>
      </c>
      <c r="C1567" t="s">
        <v>145</v>
      </c>
      <c r="D1567" s="155">
        <v>30.28</v>
      </c>
    </row>
    <row r="1568" spans="1:4" x14ac:dyDescent="0.25">
      <c r="A1568">
        <v>2630</v>
      </c>
      <c r="B1568" t="s">
        <v>1743</v>
      </c>
      <c r="C1568" t="s">
        <v>145</v>
      </c>
      <c r="D1568" s="155">
        <v>46.06</v>
      </c>
    </row>
    <row r="1569" spans="1:4" x14ac:dyDescent="0.25">
      <c r="A1569">
        <v>2627</v>
      </c>
      <c r="B1569" t="s">
        <v>1744</v>
      </c>
      <c r="C1569" t="s">
        <v>145</v>
      </c>
      <c r="D1569" s="155">
        <v>81.13</v>
      </c>
    </row>
    <row r="1570" spans="1:4" x14ac:dyDescent="0.25">
      <c r="A1570">
        <v>2629</v>
      </c>
      <c r="B1570" t="s">
        <v>1745</v>
      </c>
      <c r="C1570" t="s">
        <v>145</v>
      </c>
      <c r="D1570" s="155">
        <v>109.73</v>
      </c>
    </row>
    <row r="1571" spans="1:4" x14ac:dyDescent="0.25">
      <c r="A1571">
        <v>12033</v>
      </c>
      <c r="B1571" t="s">
        <v>1746</v>
      </c>
      <c r="C1571" t="s">
        <v>145</v>
      </c>
      <c r="D1571" s="155">
        <v>11.51</v>
      </c>
    </row>
    <row r="1572" spans="1:4" x14ac:dyDescent="0.25">
      <c r="A1572">
        <v>40408</v>
      </c>
      <c r="B1572" t="s">
        <v>1747</v>
      </c>
      <c r="C1572" t="s">
        <v>145</v>
      </c>
      <c r="D1572" s="155">
        <v>7.56</v>
      </c>
    </row>
    <row r="1573" spans="1:4" x14ac:dyDescent="0.25">
      <c r="A1573">
        <v>40409</v>
      </c>
      <c r="B1573" t="s">
        <v>1748</v>
      </c>
      <c r="C1573" t="s">
        <v>145</v>
      </c>
      <c r="D1573" s="155">
        <v>2.67</v>
      </c>
    </row>
    <row r="1574" spans="1:4" x14ac:dyDescent="0.25">
      <c r="A1574">
        <v>39276</v>
      </c>
      <c r="B1574" t="s">
        <v>1749</v>
      </c>
      <c r="C1574" t="s">
        <v>145</v>
      </c>
      <c r="D1574" s="155">
        <v>6.81</v>
      </c>
    </row>
    <row r="1575" spans="1:4" x14ac:dyDescent="0.25">
      <c r="A1575">
        <v>39277</v>
      </c>
      <c r="B1575" t="s">
        <v>1750</v>
      </c>
      <c r="C1575" t="s">
        <v>145</v>
      </c>
      <c r="D1575" s="155">
        <v>18.39</v>
      </c>
    </row>
    <row r="1576" spans="1:4" x14ac:dyDescent="0.25">
      <c r="A1576">
        <v>12034</v>
      </c>
      <c r="B1576" t="s">
        <v>1751</v>
      </c>
      <c r="C1576" t="s">
        <v>145</v>
      </c>
      <c r="D1576" s="155">
        <v>5.21</v>
      </c>
    </row>
    <row r="1577" spans="1:4" x14ac:dyDescent="0.25">
      <c r="A1577">
        <v>39879</v>
      </c>
      <c r="B1577" t="s">
        <v>1752</v>
      </c>
      <c r="C1577" t="s">
        <v>145</v>
      </c>
      <c r="D1577" s="155">
        <v>4.9400000000000004</v>
      </c>
    </row>
    <row r="1578" spans="1:4" x14ac:dyDescent="0.25">
      <c r="A1578">
        <v>39880</v>
      </c>
      <c r="B1578" t="s">
        <v>1753</v>
      </c>
      <c r="C1578" t="s">
        <v>145</v>
      </c>
      <c r="D1578" s="155">
        <v>10.93</v>
      </c>
    </row>
    <row r="1579" spans="1:4" x14ac:dyDescent="0.25">
      <c r="A1579">
        <v>39881</v>
      </c>
      <c r="B1579" t="s">
        <v>1754</v>
      </c>
      <c r="C1579" t="s">
        <v>145</v>
      </c>
      <c r="D1579" s="155">
        <v>17.55</v>
      </c>
    </row>
    <row r="1580" spans="1:4" x14ac:dyDescent="0.25">
      <c r="A1580">
        <v>39882</v>
      </c>
      <c r="B1580" t="s">
        <v>1755</v>
      </c>
      <c r="C1580" t="s">
        <v>145</v>
      </c>
      <c r="D1580" s="155">
        <v>46.23</v>
      </c>
    </row>
    <row r="1581" spans="1:4" x14ac:dyDescent="0.25">
      <c r="A1581">
        <v>39883</v>
      </c>
      <c r="B1581" t="s">
        <v>1756</v>
      </c>
      <c r="C1581" t="s">
        <v>145</v>
      </c>
      <c r="D1581" s="155">
        <v>73.83</v>
      </c>
    </row>
    <row r="1582" spans="1:4" x14ac:dyDescent="0.25">
      <c r="A1582">
        <v>39884</v>
      </c>
      <c r="B1582" t="s">
        <v>1757</v>
      </c>
      <c r="C1582" t="s">
        <v>145</v>
      </c>
      <c r="D1582" s="155">
        <v>109.66</v>
      </c>
    </row>
    <row r="1583" spans="1:4" x14ac:dyDescent="0.25">
      <c r="A1583">
        <v>39885</v>
      </c>
      <c r="B1583" t="s">
        <v>1758</v>
      </c>
      <c r="C1583" t="s">
        <v>145</v>
      </c>
      <c r="D1583" s="155">
        <v>260.62</v>
      </c>
    </row>
    <row r="1584" spans="1:4" x14ac:dyDescent="0.25">
      <c r="A1584">
        <v>1777</v>
      </c>
      <c r="B1584" t="s">
        <v>1759</v>
      </c>
      <c r="C1584" t="s">
        <v>145</v>
      </c>
      <c r="D1584" s="155">
        <v>86.69</v>
      </c>
    </row>
    <row r="1585" spans="1:4" x14ac:dyDescent="0.25">
      <c r="A1585">
        <v>1819</v>
      </c>
      <c r="B1585" t="s">
        <v>1760</v>
      </c>
      <c r="C1585" t="s">
        <v>145</v>
      </c>
      <c r="D1585" s="155">
        <v>63.07</v>
      </c>
    </row>
    <row r="1586" spans="1:4" x14ac:dyDescent="0.25">
      <c r="A1586">
        <v>1775</v>
      </c>
      <c r="B1586" t="s">
        <v>1761</v>
      </c>
      <c r="C1586" t="s">
        <v>145</v>
      </c>
      <c r="D1586" s="155">
        <v>18.86</v>
      </c>
    </row>
    <row r="1587" spans="1:4" x14ac:dyDescent="0.25">
      <c r="A1587">
        <v>1776</v>
      </c>
      <c r="B1587" t="s">
        <v>1762</v>
      </c>
      <c r="C1587" t="s">
        <v>145</v>
      </c>
      <c r="D1587" s="155">
        <v>51.31</v>
      </c>
    </row>
    <row r="1588" spans="1:4" x14ac:dyDescent="0.25">
      <c r="A1588">
        <v>1778</v>
      </c>
      <c r="B1588" t="s">
        <v>1763</v>
      </c>
      <c r="C1588" t="s">
        <v>145</v>
      </c>
      <c r="D1588" s="155">
        <v>209.84</v>
      </c>
    </row>
    <row r="1589" spans="1:4" x14ac:dyDescent="0.25">
      <c r="A1589">
        <v>1818</v>
      </c>
      <c r="B1589" t="s">
        <v>1764</v>
      </c>
      <c r="C1589" t="s">
        <v>145</v>
      </c>
      <c r="D1589" s="155">
        <v>139.29</v>
      </c>
    </row>
    <row r="1590" spans="1:4" x14ac:dyDescent="0.25">
      <c r="A1590">
        <v>1820</v>
      </c>
      <c r="B1590" t="s">
        <v>1765</v>
      </c>
      <c r="C1590" t="s">
        <v>145</v>
      </c>
      <c r="D1590" s="155">
        <v>27.24</v>
      </c>
    </row>
    <row r="1591" spans="1:4" x14ac:dyDescent="0.25">
      <c r="A1591">
        <v>1779</v>
      </c>
      <c r="B1591" t="s">
        <v>1766</v>
      </c>
      <c r="C1591" t="s">
        <v>145</v>
      </c>
      <c r="D1591" s="155">
        <v>305.17</v>
      </c>
    </row>
    <row r="1592" spans="1:4" x14ac:dyDescent="0.25">
      <c r="A1592">
        <v>1780</v>
      </c>
      <c r="B1592" t="s">
        <v>1767</v>
      </c>
      <c r="C1592" t="s">
        <v>145</v>
      </c>
      <c r="D1592" s="155">
        <v>629.13</v>
      </c>
    </row>
    <row r="1593" spans="1:4" x14ac:dyDescent="0.25">
      <c r="A1593">
        <v>1783</v>
      </c>
      <c r="B1593" t="s">
        <v>1768</v>
      </c>
      <c r="C1593" t="s">
        <v>145</v>
      </c>
      <c r="D1593" s="155">
        <v>66.52</v>
      </c>
    </row>
    <row r="1594" spans="1:4" x14ac:dyDescent="0.25">
      <c r="A1594">
        <v>1782</v>
      </c>
      <c r="B1594" t="s">
        <v>1769</v>
      </c>
      <c r="C1594" t="s">
        <v>145</v>
      </c>
      <c r="D1594" s="155">
        <v>52.59</v>
      </c>
    </row>
    <row r="1595" spans="1:4" x14ac:dyDescent="0.25">
      <c r="A1595">
        <v>1817</v>
      </c>
      <c r="B1595" t="s">
        <v>1770</v>
      </c>
      <c r="C1595" t="s">
        <v>145</v>
      </c>
      <c r="D1595" s="155">
        <v>15.67</v>
      </c>
    </row>
    <row r="1596" spans="1:4" x14ac:dyDescent="0.25">
      <c r="A1596">
        <v>1781</v>
      </c>
      <c r="B1596" t="s">
        <v>1771</v>
      </c>
      <c r="C1596" t="s">
        <v>145</v>
      </c>
      <c r="D1596" s="155">
        <v>34.270000000000003</v>
      </c>
    </row>
    <row r="1597" spans="1:4" x14ac:dyDescent="0.25">
      <c r="A1597">
        <v>1784</v>
      </c>
      <c r="B1597" t="s">
        <v>1772</v>
      </c>
      <c r="C1597" t="s">
        <v>145</v>
      </c>
      <c r="D1597" s="155">
        <v>187.83</v>
      </c>
    </row>
    <row r="1598" spans="1:4" x14ac:dyDescent="0.25">
      <c r="A1598">
        <v>1810</v>
      </c>
      <c r="B1598" t="s">
        <v>1773</v>
      </c>
      <c r="C1598" t="s">
        <v>145</v>
      </c>
      <c r="D1598" s="155">
        <v>104.18</v>
      </c>
    </row>
    <row r="1599" spans="1:4" x14ac:dyDescent="0.25">
      <c r="A1599">
        <v>1811</v>
      </c>
      <c r="B1599" t="s">
        <v>1774</v>
      </c>
      <c r="C1599" t="s">
        <v>145</v>
      </c>
      <c r="D1599" s="155">
        <v>22.54</v>
      </c>
    </row>
    <row r="1600" spans="1:4" x14ac:dyDescent="0.25">
      <c r="A1600">
        <v>1812</v>
      </c>
      <c r="B1600" t="s">
        <v>1775</v>
      </c>
      <c r="C1600" t="s">
        <v>145</v>
      </c>
      <c r="D1600" s="155">
        <v>263</v>
      </c>
    </row>
    <row r="1601" spans="1:4" x14ac:dyDescent="0.25">
      <c r="A1601">
        <v>40386</v>
      </c>
      <c r="B1601" t="s">
        <v>1776</v>
      </c>
      <c r="C1601" t="s">
        <v>145</v>
      </c>
      <c r="D1601" s="155">
        <v>84.74</v>
      </c>
    </row>
    <row r="1602" spans="1:4" x14ac:dyDescent="0.25">
      <c r="A1602">
        <v>40384</v>
      </c>
      <c r="B1602" t="s">
        <v>1777</v>
      </c>
      <c r="C1602" t="s">
        <v>145</v>
      </c>
      <c r="D1602" s="155">
        <v>58.02</v>
      </c>
    </row>
    <row r="1603" spans="1:4" x14ac:dyDescent="0.25">
      <c r="A1603">
        <v>40379</v>
      </c>
      <c r="B1603" t="s">
        <v>1778</v>
      </c>
      <c r="C1603" t="s">
        <v>145</v>
      </c>
      <c r="D1603" s="155">
        <v>20.059999999999999</v>
      </c>
    </row>
    <row r="1604" spans="1:4" x14ac:dyDescent="0.25">
      <c r="A1604">
        <v>40423</v>
      </c>
      <c r="B1604" t="s">
        <v>1779</v>
      </c>
      <c r="C1604" t="s">
        <v>145</v>
      </c>
      <c r="D1604" s="155">
        <v>37.96</v>
      </c>
    </row>
    <row r="1605" spans="1:4" x14ac:dyDescent="0.25">
      <c r="A1605">
        <v>40389</v>
      </c>
      <c r="B1605" t="s">
        <v>1780</v>
      </c>
      <c r="C1605" t="s">
        <v>145</v>
      </c>
      <c r="D1605" s="155">
        <v>240.71</v>
      </c>
    </row>
    <row r="1606" spans="1:4" x14ac:dyDescent="0.25">
      <c r="A1606">
        <v>40388</v>
      </c>
      <c r="B1606" t="s">
        <v>1781</v>
      </c>
      <c r="C1606" t="s">
        <v>145</v>
      </c>
      <c r="D1606" s="155">
        <v>120.48</v>
      </c>
    </row>
    <row r="1607" spans="1:4" x14ac:dyDescent="0.25">
      <c r="A1607">
        <v>40381</v>
      </c>
      <c r="B1607" t="s">
        <v>1782</v>
      </c>
      <c r="C1607" t="s">
        <v>145</v>
      </c>
      <c r="D1607" s="155">
        <v>26.74</v>
      </c>
    </row>
    <row r="1608" spans="1:4" x14ac:dyDescent="0.25">
      <c r="A1608">
        <v>40391</v>
      </c>
      <c r="B1608" t="s">
        <v>1783</v>
      </c>
      <c r="C1608" t="s">
        <v>145</v>
      </c>
      <c r="D1608" s="155">
        <v>624.76</v>
      </c>
    </row>
    <row r="1609" spans="1:4" x14ac:dyDescent="0.25">
      <c r="A1609">
        <v>40414</v>
      </c>
      <c r="B1609" t="s">
        <v>1784</v>
      </c>
      <c r="C1609" t="s">
        <v>145</v>
      </c>
      <c r="D1609" s="155">
        <v>23.39</v>
      </c>
    </row>
    <row r="1610" spans="1:4" x14ac:dyDescent="0.25">
      <c r="A1610">
        <v>40416</v>
      </c>
      <c r="B1610" t="s">
        <v>1785</v>
      </c>
      <c r="C1610" t="s">
        <v>145</v>
      </c>
      <c r="D1610" s="155">
        <v>32.33</v>
      </c>
    </row>
    <row r="1611" spans="1:4" x14ac:dyDescent="0.25">
      <c r="A1611">
        <v>40418</v>
      </c>
      <c r="B1611" t="s">
        <v>1786</v>
      </c>
      <c r="C1611" t="s">
        <v>145</v>
      </c>
      <c r="D1611" s="155">
        <v>38.57</v>
      </c>
    </row>
    <row r="1612" spans="1:4" x14ac:dyDescent="0.25">
      <c r="A1612">
        <v>2609</v>
      </c>
      <c r="B1612" t="s">
        <v>1787</v>
      </c>
      <c r="C1612" t="s">
        <v>145</v>
      </c>
      <c r="D1612" s="155">
        <v>4.8</v>
      </c>
    </row>
    <row r="1613" spans="1:4" x14ac:dyDescent="0.25">
      <c r="A1613">
        <v>2634</v>
      </c>
      <c r="B1613" t="s">
        <v>1788</v>
      </c>
      <c r="C1613" t="s">
        <v>145</v>
      </c>
      <c r="D1613" s="155">
        <v>6.31</v>
      </c>
    </row>
    <row r="1614" spans="1:4" x14ac:dyDescent="0.25">
      <c r="A1614">
        <v>2611</v>
      </c>
      <c r="B1614" t="s">
        <v>1789</v>
      </c>
      <c r="C1614" t="s">
        <v>145</v>
      </c>
      <c r="D1614" s="155">
        <v>17.79</v>
      </c>
    </row>
    <row r="1615" spans="1:4" x14ac:dyDescent="0.25">
      <c r="A1615">
        <v>34359</v>
      </c>
      <c r="B1615" t="s">
        <v>1790</v>
      </c>
      <c r="C1615" t="s">
        <v>145</v>
      </c>
      <c r="D1615" s="155">
        <v>10.38</v>
      </c>
    </row>
    <row r="1616" spans="1:4" x14ac:dyDescent="0.25">
      <c r="A1616">
        <v>1789</v>
      </c>
      <c r="B1616" t="s">
        <v>1791</v>
      </c>
      <c r="C1616" t="s">
        <v>145</v>
      </c>
      <c r="D1616" s="155">
        <v>83.2</v>
      </c>
    </row>
    <row r="1617" spans="1:4" x14ac:dyDescent="0.25">
      <c r="A1617">
        <v>1788</v>
      </c>
      <c r="B1617" t="s">
        <v>1792</v>
      </c>
      <c r="C1617" t="s">
        <v>145</v>
      </c>
      <c r="D1617" s="155">
        <v>66.69</v>
      </c>
    </row>
    <row r="1618" spans="1:4" x14ac:dyDescent="0.25">
      <c r="A1618">
        <v>1786</v>
      </c>
      <c r="B1618" t="s">
        <v>1793</v>
      </c>
      <c r="C1618" t="s">
        <v>145</v>
      </c>
      <c r="D1618" s="155">
        <v>16.559999999999999</v>
      </c>
    </row>
    <row r="1619" spans="1:4" x14ac:dyDescent="0.25">
      <c r="A1619">
        <v>1787</v>
      </c>
      <c r="B1619" t="s">
        <v>1794</v>
      </c>
      <c r="C1619" t="s">
        <v>145</v>
      </c>
      <c r="D1619" s="155">
        <v>39.65</v>
      </c>
    </row>
    <row r="1620" spans="1:4" x14ac:dyDescent="0.25">
      <c r="A1620">
        <v>1791</v>
      </c>
      <c r="B1620" t="s">
        <v>1795</v>
      </c>
      <c r="C1620" t="s">
        <v>145</v>
      </c>
      <c r="D1620" s="155">
        <v>240.46</v>
      </c>
    </row>
    <row r="1621" spans="1:4" x14ac:dyDescent="0.25">
      <c r="A1621">
        <v>1790</v>
      </c>
      <c r="B1621" t="s">
        <v>1796</v>
      </c>
      <c r="C1621" t="s">
        <v>145</v>
      </c>
      <c r="D1621" s="155">
        <v>138.56</v>
      </c>
    </row>
    <row r="1622" spans="1:4" x14ac:dyDescent="0.25">
      <c r="A1622">
        <v>1813</v>
      </c>
      <c r="B1622" t="s">
        <v>1797</v>
      </c>
      <c r="C1622" t="s">
        <v>145</v>
      </c>
      <c r="D1622" s="155">
        <v>26.28</v>
      </c>
    </row>
    <row r="1623" spans="1:4" x14ac:dyDescent="0.25">
      <c r="A1623">
        <v>1792</v>
      </c>
      <c r="B1623" t="s">
        <v>1798</v>
      </c>
      <c r="C1623" t="s">
        <v>145</v>
      </c>
      <c r="D1623" s="155">
        <v>324.58</v>
      </c>
    </row>
    <row r="1624" spans="1:4" x14ac:dyDescent="0.25">
      <c r="A1624">
        <v>1793</v>
      </c>
      <c r="B1624" t="s">
        <v>1799</v>
      </c>
      <c r="C1624" t="s">
        <v>145</v>
      </c>
      <c r="D1624" s="155">
        <v>655.87</v>
      </c>
    </row>
    <row r="1625" spans="1:4" x14ac:dyDescent="0.25">
      <c r="A1625">
        <v>1809</v>
      </c>
      <c r="B1625" t="s">
        <v>1800</v>
      </c>
      <c r="C1625" t="s">
        <v>145</v>
      </c>
      <c r="D1625" s="155">
        <v>78</v>
      </c>
    </row>
    <row r="1626" spans="1:4" x14ac:dyDescent="0.25">
      <c r="A1626">
        <v>1814</v>
      </c>
      <c r="B1626" t="s">
        <v>1801</v>
      </c>
      <c r="C1626" t="s">
        <v>145</v>
      </c>
      <c r="D1626" s="155">
        <v>64.08</v>
      </c>
    </row>
    <row r="1627" spans="1:4" x14ac:dyDescent="0.25">
      <c r="A1627">
        <v>1803</v>
      </c>
      <c r="B1627" t="s">
        <v>1802</v>
      </c>
      <c r="C1627" t="s">
        <v>145</v>
      </c>
      <c r="D1627" s="155">
        <v>16.190000000000001</v>
      </c>
    </row>
    <row r="1628" spans="1:4" x14ac:dyDescent="0.25">
      <c r="A1628">
        <v>1805</v>
      </c>
      <c r="B1628" t="s">
        <v>1803</v>
      </c>
      <c r="C1628" t="s">
        <v>145</v>
      </c>
      <c r="D1628" s="155">
        <v>37.19</v>
      </c>
    </row>
    <row r="1629" spans="1:4" x14ac:dyDescent="0.25">
      <c r="A1629">
        <v>1821</v>
      </c>
      <c r="B1629" t="s">
        <v>1804</v>
      </c>
      <c r="C1629" t="s">
        <v>145</v>
      </c>
      <c r="D1629" s="155">
        <v>219.69</v>
      </c>
    </row>
    <row r="1630" spans="1:4" x14ac:dyDescent="0.25">
      <c r="A1630">
        <v>1806</v>
      </c>
      <c r="B1630" t="s">
        <v>1805</v>
      </c>
      <c r="C1630" t="s">
        <v>145</v>
      </c>
      <c r="D1630" s="155">
        <v>130.76</v>
      </c>
    </row>
    <row r="1631" spans="1:4" x14ac:dyDescent="0.25">
      <c r="A1631">
        <v>1804</v>
      </c>
      <c r="B1631" t="s">
        <v>1806</v>
      </c>
      <c r="C1631" t="s">
        <v>145</v>
      </c>
      <c r="D1631" s="155">
        <v>23.05</v>
      </c>
    </row>
    <row r="1632" spans="1:4" x14ac:dyDescent="0.25">
      <c r="A1632">
        <v>1807</v>
      </c>
      <c r="B1632" t="s">
        <v>1807</v>
      </c>
      <c r="C1632" t="s">
        <v>145</v>
      </c>
      <c r="D1632" s="155">
        <v>314.2</v>
      </c>
    </row>
    <row r="1633" spans="1:4" x14ac:dyDescent="0.25">
      <c r="A1633">
        <v>1808</v>
      </c>
      <c r="B1633" t="s">
        <v>1808</v>
      </c>
      <c r="C1633" t="s">
        <v>145</v>
      </c>
      <c r="D1633" s="155">
        <v>629.91</v>
      </c>
    </row>
    <row r="1634" spans="1:4" x14ac:dyDescent="0.25">
      <c r="A1634">
        <v>1797</v>
      </c>
      <c r="B1634" t="s">
        <v>1809</v>
      </c>
      <c r="C1634" t="s">
        <v>145</v>
      </c>
      <c r="D1634" s="155">
        <v>94.47</v>
      </c>
    </row>
    <row r="1635" spans="1:4" x14ac:dyDescent="0.25">
      <c r="A1635">
        <v>1796</v>
      </c>
      <c r="B1635" t="s">
        <v>1810</v>
      </c>
      <c r="C1635" t="s">
        <v>145</v>
      </c>
      <c r="D1635" s="155">
        <v>72.47</v>
      </c>
    </row>
    <row r="1636" spans="1:4" x14ac:dyDescent="0.25">
      <c r="A1636">
        <v>1794</v>
      </c>
      <c r="B1636" t="s">
        <v>1811</v>
      </c>
      <c r="C1636" t="s">
        <v>145</v>
      </c>
      <c r="D1636" s="155">
        <v>17.3</v>
      </c>
    </row>
    <row r="1637" spans="1:4" x14ac:dyDescent="0.25">
      <c r="A1637">
        <v>1816</v>
      </c>
      <c r="B1637" t="s">
        <v>1812</v>
      </c>
      <c r="C1637" t="s">
        <v>145</v>
      </c>
      <c r="D1637" s="155">
        <v>39.01</v>
      </c>
    </row>
    <row r="1638" spans="1:4" x14ac:dyDescent="0.25">
      <c r="A1638">
        <v>1815</v>
      </c>
      <c r="B1638" t="s">
        <v>1813</v>
      </c>
      <c r="C1638" t="s">
        <v>145</v>
      </c>
      <c r="D1638" s="155">
        <v>299.55</v>
      </c>
    </row>
    <row r="1639" spans="1:4" x14ac:dyDescent="0.25">
      <c r="A1639">
        <v>1798</v>
      </c>
      <c r="B1639" t="s">
        <v>1814</v>
      </c>
      <c r="C1639" t="s">
        <v>145</v>
      </c>
      <c r="D1639" s="155">
        <v>134.04</v>
      </c>
    </row>
    <row r="1640" spans="1:4" x14ac:dyDescent="0.25">
      <c r="A1640">
        <v>1795</v>
      </c>
      <c r="B1640" t="s">
        <v>1815</v>
      </c>
      <c r="C1640" t="s">
        <v>145</v>
      </c>
      <c r="D1640" s="155">
        <v>23.96</v>
      </c>
    </row>
    <row r="1641" spans="1:4" x14ac:dyDescent="0.25">
      <c r="A1641">
        <v>1799</v>
      </c>
      <c r="B1641" t="s">
        <v>1816</v>
      </c>
      <c r="C1641" t="s">
        <v>145</v>
      </c>
      <c r="D1641" s="155">
        <v>390.13</v>
      </c>
    </row>
    <row r="1642" spans="1:4" x14ac:dyDescent="0.25">
      <c r="A1642">
        <v>1800</v>
      </c>
      <c r="B1642" t="s">
        <v>1817</v>
      </c>
      <c r="C1642" t="s">
        <v>145</v>
      </c>
      <c r="D1642" s="155">
        <v>744.83</v>
      </c>
    </row>
    <row r="1643" spans="1:4" x14ac:dyDescent="0.25">
      <c r="A1643">
        <v>1802</v>
      </c>
      <c r="B1643" t="s">
        <v>1818</v>
      </c>
      <c r="C1643" t="s">
        <v>145</v>
      </c>
      <c r="D1643" s="168">
        <v>1863.11</v>
      </c>
    </row>
    <row r="1644" spans="1:4" x14ac:dyDescent="0.25">
      <c r="A1644">
        <v>40385</v>
      </c>
      <c r="B1644" t="s">
        <v>1819</v>
      </c>
      <c r="C1644" t="s">
        <v>145</v>
      </c>
      <c r="D1644" s="155">
        <v>84.74</v>
      </c>
    </row>
    <row r="1645" spans="1:4" x14ac:dyDescent="0.25">
      <c r="A1645">
        <v>40383</v>
      </c>
      <c r="B1645" t="s">
        <v>1820</v>
      </c>
      <c r="C1645" t="s">
        <v>145</v>
      </c>
      <c r="D1645" s="155">
        <v>58.02</v>
      </c>
    </row>
    <row r="1646" spans="1:4" x14ac:dyDescent="0.25">
      <c r="A1646">
        <v>40378</v>
      </c>
      <c r="B1646" t="s">
        <v>1821</v>
      </c>
      <c r="C1646" t="s">
        <v>145</v>
      </c>
      <c r="D1646" s="155">
        <v>20.059999999999999</v>
      </c>
    </row>
    <row r="1647" spans="1:4" x14ac:dyDescent="0.25">
      <c r="A1647">
        <v>40382</v>
      </c>
      <c r="B1647" t="s">
        <v>1822</v>
      </c>
      <c r="C1647" t="s">
        <v>145</v>
      </c>
      <c r="D1647" s="155">
        <v>37.96</v>
      </c>
    </row>
    <row r="1648" spans="1:4" x14ac:dyDescent="0.25">
      <c r="A1648">
        <v>40422</v>
      </c>
      <c r="B1648" t="s">
        <v>1823</v>
      </c>
      <c r="C1648" t="s">
        <v>145</v>
      </c>
      <c r="D1648" s="155">
        <v>258.58</v>
      </c>
    </row>
    <row r="1649" spans="1:4" x14ac:dyDescent="0.25">
      <c r="A1649">
        <v>40387</v>
      </c>
      <c r="B1649" t="s">
        <v>1824</v>
      </c>
      <c r="C1649" t="s">
        <v>145</v>
      </c>
      <c r="D1649" s="155">
        <v>131.66</v>
      </c>
    </row>
    <row r="1650" spans="1:4" x14ac:dyDescent="0.25">
      <c r="A1650">
        <v>40380</v>
      </c>
      <c r="B1650" t="s">
        <v>1825</v>
      </c>
      <c r="C1650" t="s">
        <v>145</v>
      </c>
      <c r="D1650" s="155">
        <v>26.74</v>
      </c>
    </row>
    <row r="1651" spans="1:4" x14ac:dyDescent="0.25">
      <c r="A1651">
        <v>40390</v>
      </c>
      <c r="B1651" t="s">
        <v>1826</v>
      </c>
      <c r="C1651" t="s">
        <v>145</v>
      </c>
      <c r="D1651" s="155">
        <v>544.6</v>
      </c>
    </row>
    <row r="1652" spans="1:4" x14ac:dyDescent="0.25">
      <c r="A1652">
        <v>40413</v>
      </c>
      <c r="B1652" t="s">
        <v>1827</v>
      </c>
      <c r="C1652" t="s">
        <v>145</v>
      </c>
      <c r="D1652" s="155">
        <v>25.41</v>
      </c>
    </row>
    <row r="1653" spans="1:4" x14ac:dyDescent="0.25">
      <c r="A1653">
        <v>40415</v>
      </c>
      <c r="B1653" t="s">
        <v>1828</v>
      </c>
      <c r="C1653" t="s">
        <v>145</v>
      </c>
      <c r="D1653" s="155">
        <v>36.21</v>
      </c>
    </row>
    <row r="1654" spans="1:4" x14ac:dyDescent="0.25">
      <c r="A1654">
        <v>40417</v>
      </c>
      <c r="B1654" t="s">
        <v>1829</v>
      </c>
      <c r="C1654" t="s">
        <v>145</v>
      </c>
      <c r="D1654" s="155">
        <v>42.72</v>
      </c>
    </row>
    <row r="1655" spans="1:4" x14ac:dyDescent="0.25">
      <c r="A1655">
        <v>39271</v>
      </c>
      <c r="B1655" t="s">
        <v>1830</v>
      </c>
      <c r="C1655" t="s">
        <v>145</v>
      </c>
      <c r="D1655" s="155">
        <v>2.3199999999999998</v>
      </c>
    </row>
    <row r="1656" spans="1:4" x14ac:dyDescent="0.25">
      <c r="A1656">
        <v>39273</v>
      </c>
      <c r="B1656" t="s">
        <v>1831</v>
      </c>
      <c r="C1656" t="s">
        <v>145</v>
      </c>
      <c r="D1656" s="155">
        <v>3.93</v>
      </c>
    </row>
    <row r="1657" spans="1:4" x14ac:dyDescent="0.25">
      <c r="A1657">
        <v>39272</v>
      </c>
      <c r="B1657" t="s">
        <v>1832</v>
      </c>
      <c r="C1657" t="s">
        <v>145</v>
      </c>
      <c r="D1657" s="155">
        <v>2.85</v>
      </c>
    </row>
    <row r="1658" spans="1:4" x14ac:dyDescent="0.25">
      <c r="A1658">
        <v>1875</v>
      </c>
      <c r="B1658" t="s">
        <v>1833</v>
      </c>
      <c r="C1658" t="s">
        <v>145</v>
      </c>
      <c r="D1658" s="155">
        <v>6.29</v>
      </c>
    </row>
    <row r="1659" spans="1:4" x14ac:dyDescent="0.25">
      <c r="A1659">
        <v>1874</v>
      </c>
      <c r="B1659" t="s">
        <v>1834</v>
      </c>
      <c r="C1659" t="s">
        <v>145</v>
      </c>
      <c r="D1659" s="155">
        <v>5.19</v>
      </c>
    </row>
    <row r="1660" spans="1:4" x14ac:dyDescent="0.25">
      <c r="A1660">
        <v>1870</v>
      </c>
      <c r="B1660" t="s">
        <v>1835</v>
      </c>
      <c r="C1660" t="s">
        <v>145</v>
      </c>
      <c r="D1660" s="155">
        <v>3</v>
      </c>
    </row>
    <row r="1661" spans="1:4" x14ac:dyDescent="0.25">
      <c r="A1661">
        <v>1884</v>
      </c>
      <c r="B1661" t="s">
        <v>1836</v>
      </c>
      <c r="C1661" t="s">
        <v>145</v>
      </c>
      <c r="D1661" s="155">
        <v>4.5999999999999996</v>
      </c>
    </row>
    <row r="1662" spans="1:4" x14ac:dyDescent="0.25">
      <c r="A1662">
        <v>1887</v>
      </c>
      <c r="B1662" t="s">
        <v>1837</v>
      </c>
      <c r="C1662" t="s">
        <v>145</v>
      </c>
      <c r="D1662" s="155">
        <v>26.08</v>
      </c>
    </row>
    <row r="1663" spans="1:4" x14ac:dyDescent="0.25">
      <c r="A1663">
        <v>1876</v>
      </c>
      <c r="B1663" t="s">
        <v>1838</v>
      </c>
      <c r="C1663" t="s">
        <v>145</v>
      </c>
      <c r="D1663" s="155">
        <v>10.220000000000001</v>
      </c>
    </row>
    <row r="1664" spans="1:4" x14ac:dyDescent="0.25">
      <c r="A1664">
        <v>1879</v>
      </c>
      <c r="B1664" t="s">
        <v>1839</v>
      </c>
      <c r="C1664" t="s">
        <v>145</v>
      </c>
      <c r="D1664" s="155">
        <v>3.04</v>
      </c>
    </row>
    <row r="1665" spans="1:4" x14ac:dyDescent="0.25">
      <c r="A1665">
        <v>1877</v>
      </c>
      <c r="B1665" t="s">
        <v>1840</v>
      </c>
      <c r="C1665" t="s">
        <v>145</v>
      </c>
      <c r="D1665" s="155">
        <v>26.12</v>
      </c>
    </row>
    <row r="1666" spans="1:4" x14ac:dyDescent="0.25">
      <c r="A1666">
        <v>1878</v>
      </c>
      <c r="B1666" t="s">
        <v>1841</v>
      </c>
      <c r="C1666" t="s">
        <v>145</v>
      </c>
      <c r="D1666" s="155">
        <v>52.47</v>
      </c>
    </row>
    <row r="1667" spans="1:4" x14ac:dyDescent="0.25">
      <c r="A1667">
        <v>2621</v>
      </c>
      <c r="B1667" t="s">
        <v>1842</v>
      </c>
      <c r="C1667" t="s">
        <v>145</v>
      </c>
      <c r="D1667" s="155">
        <v>152.18</v>
      </c>
    </row>
    <row r="1668" spans="1:4" x14ac:dyDescent="0.25">
      <c r="A1668">
        <v>2616</v>
      </c>
      <c r="B1668" t="s">
        <v>1843</v>
      </c>
      <c r="C1668" t="s">
        <v>145</v>
      </c>
      <c r="D1668" s="155">
        <v>4.3</v>
      </c>
    </row>
    <row r="1669" spans="1:4" x14ac:dyDescent="0.25">
      <c r="A1669">
        <v>2633</v>
      </c>
      <c r="B1669" t="s">
        <v>1844</v>
      </c>
      <c r="C1669" t="s">
        <v>145</v>
      </c>
      <c r="D1669" s="155">
        <v>4.87</v>
      </c>
    </row>
    <row r="1670" spans="1:4" x14ac:dyDescent="0.25">
      <c r="A1670">
        <v>2617</v>
      </c>
      <c r="B1670" t="s">
        <v>1845</v>
      </c>
      <c r="C1670" t="s">
        <v>145</v>
      </c>
      <c r="D1670" s="155">
        <v>6.62</v>
      </c>
    </row>
    <row r="1671" spans="1:4" x14ac:dyDescent="0.25">
      <c r="A1671">
        <v>2618</v>
      </c>
      <c r="B1671" t="s">
        <v>1846</v>
      </c>
      <c r="C1671" t="s">
        <v>145</v>
      </c>
      <c r="D1671" s="155">
        <v>15.07</v>
      </c>
    </row>
    <row r="1672" spans="1:4" x14ac:dyDescent="0.25">
      <c r="A1672">
        <v>2632</v>
      </c>
      <c r="B1672" t="s">
        <v>1847</v>
      </c>
      <c r="C1672" t="s">
        <v>145</v>
      </c>
      <c r="D1672" s="155">
        <v>18.38</v>
      </c>
    </row>
    <row r="1673" spans="1:4" x14ac:dyDescent="0.25">
      <c r="A1673">
        <v>2631</v>
      </c>
      <c r="B1673" t="s">
        <v>1848</v>
      </c>
      <c r="C1673" t="s">
        <v>145</v>
      </c>
      <c r="D1673" s="155">
        <v>26.99</v>
      </c>
    </row>
    <row r="1674" spans="1:4" x14ac:dyDescent="0.25">
      <c r="A1674">
        <v>2619</v>
      </c>
      <c r="B1674" t="s">
        <v>1849</v>
      </c>
      <c r="C1674" t="s">
        <v>145</v>
      </c>
      <c r="D1674" s="155">
        <v>68.349999999999994</v>
      </c>
    </row>
    <row r="1675" spans="1:4" x14ac:dyDescent="0.25">
      <c r="A1675">
        <v>2620</v>
      </c>
      <c r="B1675" t="s">
        <v>1850</v>
      </c>
      <c r="C1675" t="s">
        <v>145</v>
      </c>
      <c r="D1675" s="155">
        <v>89.73</v>
      </c>
    </row>
    <row r="1676" spans="1:4" x14ac:dyDescent="0.25">
      <c r="A1676">
        <v>44472</v>
      </c>
      <c r="B1676" t="s">
        <v>1851</v>
      </c>
      <c r="C1676" t="s">
        <v>145</v>
      </c>
      <c r="D1676" s="155">
        <v>62.68</v>
      </c>
    </row>
    <row r="1677" spans="1:4" x14ac:dyDescent="0.25">
      <c r="A1677">
        <v>38369</v>
      </c>
      <c r="B1677" t="s">
        <v>1852</v>
      </c>
      <c r="C1677" t="s">
        <v>145</v>
      </c>
      <c r="D1677" s="155">
        <v>24.17</v>
      </c>
    </row>
    <row r="1678" spans="1:4" x14ac:dyDescent="0.25">
      <c r="A1678">
        <v>38370</v>
      </c>
      <c r="B1678" t="s">
        <v>1853</v>
      </c>
      <c r="C1678" t="s">
        <v>145</v>
      </c>
      <c r="D1678" s="155">
        <v>24.17</v>
      </c>
    </row>
    <row r="1679" spans="1:4" x14ac:dyDescent="0.25">
      <c r="A1679">
        <v>38372</v>
      </c>
      <c r="B1679" t="s">
        <v>1854</v>
      </c>
      <c r="C1679" t="s">
        <v>145</v>
      </c>
      <c r="D1679" s="155">
        <v>20.92</v>
      </c>
    </row>
    <row r="1680" spans="1:4" x14ac:dyDescent="0.25">
      <c r="A1680">
        <v>2357</v>
      </c>
      <c r="B1680" t="s">
        <v>1855</v>
      </c>
      <c r="C1680" t="s">
        <v>150</v>
      </c>
      <c r="D1680" s="155">
        <v>10.23</v>
      </c>
    </row>
    <row r="1681" spans="1:4" x14ac:dyDescent="0.25">
      <c r="A1681">
        <v>40806</v>
      </c>
      <c r="B1681" t="s">
        <v>1856</v>
      </c>
      <c r="C1681" t="s">
        <v>151</v>
      </c>
      <c r="D1681" s="168">
        <v>1798.49</v>
      </c>
    </row>
    <row r="1682" spans="1:4" x14ac:dyDescent="0.25">
      <c r="A1682">
        <v>2355</v>
      </c>
      <c r="B1682" t="s">
        <v>1857</v>
      </c>
      <c r="C1682" t="s">
        <v>150</v>
      </c>
      <c r="D1682" s="155">
        <v>28.35</v>
      </c>
    </row>
    <row r="1683" spans="1:4" x14ac:dyDescent="0.25">
      <c r="A1683">
        <v>40805</v>
      </c>
      <c r="B1683" t="s">
        <v>1858</v>
      </c>
      <c r="C1683" t="s">
        <v>151</v>
      </c>
      <c r="D1683" s="168">
        <v>4980.3599999999997</v>
      </c>
    </row>
    <row r="1684" spans="1:4" x14ac:dyDescent="0.25">
      <c r="A1684">
        <v>2358</v>
      </c>
      <c r="B1684" t="s">
        <v>1859</v>
      </c>
      <c r="C1684" t="s">
        <v>150</v>
      </c>
      <c r="D1684" s="155">
        <v>18.100000000000001</v>
      </c>
    </row>
    <row r="1685" spans="1:4" x14ac:dyDescent="0.25">
      <c r="A1685">
        <v>40807</v>
      </c>
      <c r="B1685" t="s">
        <v>1860</v>
      </c>
      <c r="C1685" t="s">
        <v>151</v>
      </c>
      <c r="D1685" s="168">
        <v>3179.18</v>
      </c>
    </row>
    <row r="1686" spans="1:4" x14ac:dyDescent="0.25">
      <c r="A1686">
        <v>2359</v>
      </c>
      <c r="B1686" t="s">
        <v>1861</v>
      </c>
      <c r="C1686" t="s">
        <v>150</v>
      </c>
      <c r="D1686" s="155">
        <v>13.54</v>
      </c>
    </row>
    <row r="1687" spans="1:4" x14ac:dyDescent="0.25">
      <c r="A1687">
        <v>40808</v>
      </c>
      <c r="B1687" t="s">
        <v>1862</v>
      </c>
      <c r="C1687" t="s">
        <v>151</v>
      </c>
      <c r="D1687" s="168">
        <v>2379.36</v>
      </c>
    </row>
    <row r="1688" spans="1:4" x14ac:dyDescent="0.25">
      <c r="A1688">
        <v>44330</v>
      </c>
      <c r="B1688" t="s">
        <v>1863</v>
      </c>
      <c r="C1688" t="s">
        <v>148</v>
      </c>
      <c r="D1688" s="155">
        <v>10.130000000000001</v>
      </c>
    </row>
    <row r="1689" spans="1:4" x14ac:dyDescent="0.25">
      <c r="A1689">
        <v>43144</v>
      </c>
      <c r="B1689" t="s">
        <v>1864</v>
      </c>
      <c r="C1689" t="s">
        <v>147</v>
      </c>
      <c r="D1689" s="155">
        <v>34.229999999999997</v>
      </c>
    </row>
    <row r="1690" spans="1:4" x14ac:dyDescent="0.25">
      <c r="A1690">
        <v>39397</v>
      </c>
      <c r="B1690" t="s">
        <v>1865</v>
      </c>
      <c r="C1690" t="s">
        <v>148</v>
      </c>
      <c r="D1690" s="155">
        <v>15.6</v>
      </c>
    </row>
    <row r="1691" spans="1:4" x14ac:dyDescent="0.25">
      <c r="A1691">
        <v>2692</v>
      </c>
      <c r="B1691" t="s">
        <v>1866</v>
      </c>
      <c r="C1691" t="s">
        <v>148</v>
      </c>
      <c r="D1691" s="155">
        <v>6.29</v>
      </c>
    </row>
    <row r="1692" spans="1:4" x14ac:dyDescent="0.25">
      <c r="A1692">
        <v>44329</v>
      </c>
      <c r="B1692" t="s">
        <v>1867</v>
      </c>
      <c r="C1692" t="s">
        <v>148</v>
      </c>
      <c r="D1692" s="155">
        <v>13.27</v>
      </c>
    </row>
    <row r="1693" spans="1:4" x14ac:dyDescent="0.25">
      <c r="A1693">
        <v>5318</v>
      </c>
      <c r="B1693" t="s">
        <v>1868</v>
      </c>
      <c r="C1693" t="s">
        <v>148</v>
      </c>
      <c r="D1693" s="155">
        <v>21.46</v>
      </c>
    </row>
    <row r="1694" spans="1:4" x14ac:dyDescent="0.25">
      <c r="A1694">
        <v>5330</v>
      </c>
      <c r="B1694" t="s">
        <v>1869</v>
      </c>
      <c r="C1694" t="s">
        <v>148</v>
      </c>
      <c r="D1694" s="155">
        <v>48.91</v>
      </c>
    </row>
    <row r="1695" spans="1:4" x14ac:dyDescent="0.25">
      <c r="A1695">
        <v>44532</v>
      </c>
      <c r="B1695" t="s">
        <v>1870</v>
      </c>
      <c r="C1695" t="s">
        <v>145</v>
      </c>
      <c r="D1695" s="155">
        <v>22.13</v>
      </c>
    </row>
    <row r="1696" spans="1:4" x14ac:dyDescent="0.25">
      <c r="A1696">
        <v>44531</v>
      </c>
      <c r="B1696" t="s">
        <v>1871</v>
      </c>
      <c r="C1696" t="s">
        <v>145</v>
      </c>
      <c r="D1696" s="155">
        <v>70.349999999999994</v>
      </c>
    </row>
    <row r="1697" spans="1:4" x14ac:dyDescent="0.25">
      <c r="A1697">
        <v>38140</v>
      </c>
      <c r="B1697" t="s">
        <v>1872</v>
      </c>
      <c r="C1697" t="s">
        <v>145</v>
      </c>
      <c r="D1697" s="155">
        <v>17.059999999999999</v>
      </c>
    </row>
    <row r="1698" spans="1:4" x14ac:dyDescent="0.25">
      <c r="A1698">
        <v>13887</v>
      </c>
      <c r="B1698" t="s">
        <v>1873</v>
      </c>
      <c r="C1698" t="s">
        <v>145</v>
      </c>
      <c r="D1698" s="155">
        <v>403.9</v>
      </c>
    </row>
    <row r="1699" spans="1:4" x14ac:dyDescent="0.25">
      <c r="A1699">
        <v>44495</v>
      </c>
      <c r="B1699" t="s">
        <v>1874</v>
      </c>
      <c r="C1699" t="s">
        <v>145</v>
      </c>
      <c r="D1699" s="155">
        <v>17.98</v>
      </c>
    </row>
    <row r="1700" spans="1:4" x14ac:dyDescent="0.25">
      <c r="A1700">
        <v>44533</v>
      </c>
      <c r="B1700" t="s">
        <v>1875</v>
      </c>
      <c r="C1700" t="s">
        <v>145</v>
      </c>
      <c r="D1700" s="155">
        <v>16.98</v>
      </c>
    </row>
    <row r="1701" spans="1:4" x14ac:dyDescent="0.25">
      <c r="A1701">
        <v>44534</v>
      </c>
      <c r="B1701" t="s">
        <v>1876</v>
      </c>
      <c r="C1701" t="s">
        <v>145</v>
      </c>
      <c r="D1701" s="155">
        <v>4.42</v>
      </c>
    </row>
    <row r="1702" spans="1:4" x14ac:dyDescent="0.25">
      <c r="A1702">
        <v>34544</v>
      </c>
      <c r="B1702" t="s">
        <v>1877</v>
      </c>
      <c r="C1702" t="s">
        <v>145</v>
      </c>
      <c r="D1702" s="168">
        <v>1335.48</v>
      </c>
    </row>
    <row r="1703" spans="1:4" x14ac:dyDescent="0.25">
      <c r="A1703">
        <v>34729</v>
      </c>
      <c r="B1703" t="s">
        <v>1878</v>
      </c>
      <c r="C1703" t="s">
        <v>145</v>
      </c>
      <c r="D1703" s="168">
        <v>1050.56</v>
      </c>
    </row>
    <row r="1704" spans="1:4" x14ac:dyDescent="0.25">
      <c r="A1704">
        <v>34734</v>
      </c>
      <c r="B1704" t="s">
        <v>1879</v>
      </c>
      <c r="C1704" t="s">
        <v>145</v>
      </c>
      <c r="D1704" s="168">
        <v>1626.6</v>
      </c>
    </row>
    <row r="1705" spans="1:4" x14ac:dyDescent="0.25">
      <c r="A1705">
        <v>34738</v>
      </c>
      <c r="B1705" t="s">
        <v>1880</v>
      </c>
      <c r="C1705" t="s">
        <v>145</v>
      </c>
      <c r="D1705" s="168">
        <v>3800.26</v>
      </c>
    </row>
    <row r="1706" spans="1:4" x14ac:dyDescent="0.25">
      <c r="A1706">
        <v>2391</v>
      </c>
      <c r="B1706" t="s">
        <v>1881</v>
      </c>
      <c r="C1706" t="s">
        <v>145</v>
      </c>
      <c r="D1706" s="155">
        <v>309.08</v>
      </c>
    </row>
    <row r="1707" spans="1:4" x14ac:dyDescent="0.25">
      <c r="A1707">
        <v>2374</v>
      </c>
      <c r="B1707" t="s">
        <v>1882</v>
      </c>
      <c r="C1707" t="s">
        <v>145</v>
      </c>
      <c r="D1707" s="155">
        <v>350.65</v>
      </c>
    </row>
    <row r="1708" spans="1:4" x14ac:dyDescent="0.25">
      <c r="A1708">
        <v>2377</v>
      </c>
      <c r="B1708" t="s">
        <v>1883</v>
      </c>
      <c r="C1708" t="s">
        <v>145</v>
      </c>
      <c r="D1708" s="155">
        <v>492.1</v>
      </c>
    </row>
    <row r="1709" spans="1:4" x14ac:dyDescent="0.25">
      <c r="A1709">
        <v>2393</v>
      </c>
      <c r="B1709" t="s">
        <v>1884</v>
      </c>
      <c r="C1709" t="s">
        <v>145</v>
      </c>
      <c r="D1709" s="155">
        <v>824.08</v>
      </c>
    </row>
    <row r="1710" spans="1:4" x14ac:dyDescent="0.25">
      <c r="A1710">
        <v>34705</v>
      </c>
      <c r="B1710" t="s">
        <v>1885</v>
      </c>
      <c r="C1710" t="s">
        <v>145</v>
      </c>
      <c r="D1710" s="155">
        <v>720.78</v>
      </c>
    </row>
    <row r="1711" spans="1:4" x14ac:dyDescent="0.25">
      <c r="A1711">
        <v>34707</v>
      </c>
      <c r="B1711" t="s">
        <v>1886</v>
      </c>
      <c r="C1711" t="s">
        <v>145</v>
      </c>
      <c r="D1711" s="168">
        <v>1335.62</v>
      </c>
    </row>
    <row r="1712" spans="1:4" x14ac:dyDescent="0.25">
      <c r="A1712">
        <v>2378</v>
      </c>
      <c r="B1712" t="s">
        <v>1887</v>
      </c>
      <c r="C1712" t="s">
        <v>145</v>
      </c>
      <c r="D1712" s="168">
        <v>1131.99</v>
      </c>
    </row>
    <row r="1713" spans="1:4" x14ac:dyDescent="0.25">
      <c r="A1713">
        <v>2379</v>
      </c>
      <c r="B1713" t="s">
        <v>1888</v>
      </c>
      <c r="C1713" t="s">
        <v>145</v>
      </c>
      <c r="D1713" s="168">
        <v>1131.99</v>
      </c>
    </row>
    <row r="1714" spans="1:4" x14ac:dyDescent="0.25">
      <c r="A1714">
        <v>2376</v>
      </c>
      <c r="B1714" t="s">
        <v>1889</v>
      </c>
      <c r="C1714" t="s">
        <v>145</v>
      </c>
      <c r="D1714" s="168">
        <v>1864.38</v>
      </c>
    </row>
    <row r="1715" spans="1:4" x14ac:dyDescent="0.25">
      <c r="A1715">
        <v>2394</v>
      </c>
      <c r="B1715" t="s">
        <v>1890</v>
      </c>
      <c r="C1715" t="s">
        <v>145</v>
      </c>
      <c r="D1715" s="168">
        <v>3985.71</v>
      </c>
    </row>
    <row r="1716" spans="1:4" x14ac:dyDescent="0.25">
      <c r="A1716">
        <v>34686</v>
      </c>
      <c r="B1716" t="s">
        <v>1891</v>
      </c>
      <c r="C1716" t="s">
        <v>145</v>
      </c>
      <c r="D1716" s="155">
        <v>11.96</v>
      </c>
    </row>
    <row r="1717" spans="1:4" x14ac:dyDescent="0.25">
      <c r="A1717">
        <v>34616</v>
      </c>
      <c r="B1717" t="s">
        <v>1892</v>
      </c>
      <c r="C1717" t="s">
        <v>145</v>
      </c>
      <c r="D1717" s="155">
        <v>46.25</v>
      </c>
    </row>
    <row r="1718" spans="1:4" x14ac:dyDescent="0.25">
      <c r="A1718">
        <v>34623</v>
      </c>
      <c r="B1718" t="s">
        <v>1893</v>
      </c>
      <c r="C1718" t="s">
        <v>145</v>
      </c>
      <c r="D1718" s="155">
        <v>45.54</v>
      </c>
    </row>
    <row r="1719" spans="1:4" x14ac:dyDescent="0.25">
      <c r="A1719">
        <v>34628</v>
      </c>
      <c r="B1719" t="s">
        <v>1894</v>
      </c>
      <c r="C1719" t="s">
        <v>145</v>
      </c>
      <c r="D1719" s="155">
        <v>65.23</v>
      </c>
    </row>
    <row r="1720" spans="1:4" x14ac:dyDescent="0.25">
      <c r="A1720">
        <v>34653</v>
      </c>
      <c r="B1720" t="s">
        <v>1895</v>
      </c>
      <c r="C1720" t="s">
        <v>145</v>
      </c>
      <c r="D1720" s="155">
        <v>8.07</v>
      </c>
    </row>
    <row r="1721" spans="1:4" x14ac:dyDescent="0.25">
      <c r="A1721">
        <v>34688</v>
      </c>
      <c r="B1721" t="s">
        <v>1896</v>
      </c>
      <c r="C1721" t="s">
        <v>145</v>
      </c>
      <c r="D1721" s="155">
        <v>14.62</v>
      </c>
    </row>
    <row r="1722" spans="1:4" x14ac:dyDescent="0.25">
      <c r="A1722">
        <v>34709</v>
      </c>
      <c r="B1722" t="s">
        <v>1897</v>
      </c>
      <c r="C1722" t="s">
        <v>145</v>
      </c>
      <c r="D1722" s="155">
        <v>56.66</v>
      </c>
    </row>
    <row r="1723" spans="1:4" x14ac:dyDescent="0.25">
      <c r="A1723">
        <v>34714</v>
      </c>
      <c r="B1723" t="s">
        <v>1898</v>
      </c>
      <c r="C1723" t="s">
        <v>145</v>
      </c>
      <c r="D1723" s="155">
        <v>67.680000000000007</v>
      </c>
    </row>
    <row r="1724" spans="1:4" x14ac:dyDescent="0.25">
      <c r="A1724">
        <v>2388</v>
      </c>
      <c r="B1724" t="s">
        <v>1899</v>
      </c>
      <c r="C1724" t="s">
        <v>145</v>
      </c>
      <c r="D1724" s="155">
        <v>56.24</v>
      </c>
    </row>
    <row r="1725" spans="1:4" x14ac:dyDescent="0.25">
      <c r="A1725">
        <v>34606</v>
      </c>
      <c r="B1725" t="s">
        <v>1900</v>
      </c>
      <c r="C1725" t="s">
        <v>145</v>
      </c>
      <c r="D1725" s="155">
        <v>86.27</v>
      </c>
    </row>
    <row r="1726" spans="1:4" x14ac:dyDescent="0.25">
      <c r="A1726">
        <v>34689</v>
      </c>
      <c r="B1726" t="s">
        <v>1901</v>
      </c>
      <c r="C1726" t="s">
        <v>145</v>
      </c>
      <c r="D1726" s="155">
        <v>27.46</v>
      </c>
    </row>
    <row r="1727" spans="1:4" x14ac:dyDescent="0.25">
      <c r="A1727">
        <v>2370</v>
      </c>
      <c r="B1727" t="s">
        <v>1902</v>
      </c>
      <c r="C1727" t="s">
        <v>145</v>
      </c>
      <c r="D1727" s="155">
        <v>10.45</v>
      </c>
    </row>
    <row r="1728" spans="1:4" x14ac:dyDescent="0.25">
      <c r="A1728">
        <v>2386</v>
      </c>
      <c r="B1728" t="s">
        <v>1903</v>
      </c>
      <c r="C1728" t="s">
        <v>145</v>
      </c>
      <c r="D1728" s="155">
        <v>17.53</v>
      </c>
    </row>
    <row r="1729" spans="1:4" x14ac:dyDescent="0.25">
      <c r="A1729">
        <v>2392</v>
      </c>
      <c r="B1729" t="s">
        <v>1904</v>
      </c>
      <c r="C1729" t="s">
        <v>145</v>
      </c>
      <c r="D1729" s="155">
        <v>70.150000000000006</v>
      </c>
    </row>
    <row r="1730" spans="1:4" x14ac:dyDescent="0.25">
      <c r="A1730">
        <v>2373</v>
      </c>
      <c r="B1730" t="s">
        <v>1905</v>
      </c>
      <c r="C1730" t="s">
        <v>145</v>
      </c>
      <c r="D1730" s="155">
        <v>98.83</v>
      </c>
    </row>
    <row r="1731" spans="1:4" x14ac:dyDescent="0.25">
      <c r="A1731">
        <v>39465</v>
      </c>
      <c r="B1731" t="s">
        <v>1906</v>
      </c>
      <c r="C1731" t="s">
        <v>145</v>
      </c>
      <c r="D1731" s="155">
        <v>60.37</v>
      </c>
    </row>
    <row r="1732" spans="1:4" x14ac:dyDescent="0.25">
      <c r="A1732">
        <v>39466</v>
      </c>
      <c r="B1732" t="s">
        <v>1907</v>
      </c>
      <c r="C1732" t="s">
        <v>145</v>
      </c>
      <c r="D1732" s="155">
        <v>67.92</v>
      </c>
    </row>
    <row r="1733" spans="1:4" x14ac:dyDescent="0.25">
      <c r="A1733">
        <v>39467</v>
      </c>
      <c r="B1733" t="s">
        <v>1908</v>
      </c>
      <c r="C1733" t="s">
        <v>145</v>
      </c>
      <c r="D1733" s="155">
        <v>86.88</v>
      </c>
    </row>
    <row r="1734" spans="1:4" x14ac:dyDescent="0.25">
      <c r="A1734">
        <v>39468</v>
      </c>
      <c r="B1734" t="s">
        <v>1909</v>
      </c>
      <c r="C1734" t="s">
        <v>145</v>
      </c>
      <c r="D1734" s="155">
        <v>154.43</v>
      </c>
    </row>
    <row r="1735" spans="1:4" x14ac:dyDescent="0.25">
      <c r="A1735">
        <v>39469</v>
      </c>
      <c r="B1735" t="s">
        <v>1910</v>
      </c>
      <c r="C1735" t="s">
        <v>145</v>
      </c>
      <c r="D1735" s="155">
        <v>62.9</v>
      </c>
    </row>
    <row r="1736" spans="1:4" x14ac:dyDescent="0.25">
      <c r="A1736">
        <v>39470</v>
      </c>
      <c r="B1736" t="s">
        <v>1911</v>
      </c>
      <c r="C1736" t="s">
        <v>145</v>
      </c>
      <c r="D1736" s="155">
        <v>77.290000000000006</v>
      </c>
    </row>
    <row r="1737" spans="1:4" x14ac:dyDescent="0.25">
      <c r="A1737">
        <v>39471</v>
      </c>
      <c r="B1737" t="s">
        <v>1912</v>
      </c>
      <c r="C1737" t="s">
        <v>145</v>
      </c>
      <c r="D1737" s="155">
        <v>92.88</v>
      </c>
    </row>
    <row r="1738" spans="1:4" x14ac:dyDescent="0.25">
      <c r="A1738">
        <v>39472</v>
      </c>
      <c r="B1738" t="s">
        <v>1913</v>
      </c>
      <c r="C1738" t="s">
        <v>145</v>
      </c>
      <c r="D1738" s="155">
        <v>161.38999999999999</v>
      </c>
    </row>
    <row r="1739" spans="1:4" x14ac:dyDescent="0.25">
      <c r="A1739">
        <v>39473</v>
      </c>
      <c r="B1739" t="s">
        <v>1914</v>
      </c>
      <c r="C1739" t="s">
        <v>145</v>
      </c>
      <c r="D1739" s="155">
        <v>104.26</v>
      </c>
    </row>
    <row r="1740" spans="1:4" x14ac:dyDescent="0.25">
      <c r="A1740">
        <v>39474</v>
      </c>
      <c r="B1740" t="s">
        <v>1915</v>
      </c>
      <c r="C1740" t="s">
        <v>145</v>
      </c>
      <c r="D1740" s="155">
        <v>111.14</v>
      </c>
    </row>
    <row r="1741" spans="1:4" x14ac:dyDescent="0.25">
      <c r="A1741">
        <v>39475</v>
      </c>
      <c r="B1741" t="s">
        <v>1916</v>
      </c>
      <c r="C1741" t="s">
        <v>145</v>
      </c>
      <c r="D1741" s="155">
        <v>126.1</v>
      </c>
    </row>
    <row r="1742" spans="1:4" x14ac:dyDescent="0.25">
      <c r="A1742">
        <v>39476</v>
      </c>
      <c r="B1742" t="s">
        <v>1917</v>
      </c>
      <c r="C1742" t="s">
        <v>145</v>
      </c>
      <c r="D1742" s="155">
        <v>237.38</v>
      </c>
    </row>
    <row r="1743" spans="1:4" x14ac:dyDescent="0.25">
      <c r="A1743">
        <v>39477</v>
      </c>
      <c r="B1743" t="s">
        <v>1918</v>
      </c>
      <c r="C1743" t="s">
        <v>145</v>
      </c>
      <c r="D1743" s="155">
        <v>116.31</v>
      </c>
    </row>
    <row r="1744" spans="1:4" x14ac:dyDescent="0.25">
      <c r="A1744">
        <v>39478</v>
      </c>
      <c r="B1744" t="s">
        <v>1919</v>
      </c>
      <c r="C1744" t="s">
        <v>145</v>
      </c>
      <c r="D1744" s="155">
        <v>119.91</v>
      </c>
    </row>
    <row r="1745" spans="1:4" x14ac:dyDescent="0.25">
      <c r="A1745">
        <v>39479</v>
      </c>
      <c r="B1745" t="s">
        <v>1920</v>
      </c>
      <c r="C1745" t="s">
        <v>145</v>
      </c>
      <c r="D1745" s="155">
        <v>141.28</v>
      </c>
    </row>
    <row r="1746" spans="1:4" x14ac:dyDescent="0.25">
      <c r="A1746">
        <v>39480</v>
      </c>
      <c r="B1746" t="s">
        <v>1921</v>
      </c>
      <c r="C1746" t="s">
        <v>145</v>
      </c>
      <c r="D1746" s="155">
        <v>291.52999999999997</v>
      </c>
    </row>
    <row r="1747" spans="1:4" x14ac:dyDescent="0.25">
      <c r="A1747">
        <v>39459</v>
      </c>
      <c r="B1747" t="s">
        <v>1922</v>
      </c>
      <c r="C1747" t="s">
        <v>145</v>
      </c>
      <c r="D1747" s="155">
        <v>247.43</v>
      </c>
    </row>
    <row r="1748" spans="1:4" x14ac:dyDescent="0.25">
      <c r="A1748">
        <v>39445</v>
      </c>
      <c r="B1748" t="s">
        <v>1923</v>
      </c>
      <c r="C1748" t="s">
        <v>145</v>
      </c>
      <c r="D1748" s="155">
        <v>124.23</v>
      </c>
    </row>
    <row r="1749" spans="1:4" x14ac:dyDescent="0.25">
      <c r="A1749">
        <v>39446</v>
      </c>
      <c r="B1749" t="s">
        <v>1924</v>
      </c>
      <c r="C1749" t="s">
        <v>145</v>
      </c>
      <c r="D1749" s="155">
        <v>126.45</v>
      </c>
    </row>
    <row r="1750" spans="1:4" x14ac:dyDescent="0.25">
      <c r="A1750">
        <v>39447</v>
      </c>
      <c r="B1750" t="s">
        <v>1925</v>
      </c>
      <c r="C1750" t="s">
        <v>145</v>
      </c>
      <c r="D1750" s="155">
        <v>135.22</v>
      </c>
    </row>
    <row r="1751" spans="1:4" x14ac:dyDescent="0.25">
      <c r="A1751">
        <v>39448</v>
      </c>
      <c r="B1751" t="s">
        <v>1926</v>
      </c>
      <c r="C1751" t="s">
        <v>145</v>
      </c>
      <c r="D1751" s="155">
        <v>230.57</v>
      </c>
    </row>
    <row r="1752" spans="1:4" x14ac:dyDescent="0.25">
      <c r="A1752">
        <v>39450</v>
      </c>
      <c r="B1752" t="s">
        <v>1927</v>
      </c>
      <c r="C1752" t="s">
        <v>145</v>
      </c>
      <c r="D1752" s="155">
        <v>140.68</v>
      </c>
    </row>
    <row r="1753" spans="1:4" x14ac:dyDescent="0.25">
      <c r="A1753">
        <v>39451</v>
      </c>
      <c r="B1753" t="s">
        <v>1928</v>
      </c>
      <c r="C1753" t="s">
        <v>145</v>
      </c>
      <c r="D1753" s="155">
        <v>153.44</v>
      </c>
    </row>
    <row r="1754" spans="1:4" x14ac:dyDescent="0.25">
      <c r="A1754">
        <v>39452</v>
      </c>
      <c r="B1754" t="s">
        <v>1929</v>
      </c>
      <c r="C1754" t="s">
        <v>145</v>
      </c>
      <c r="D1754" s="155">
        <v>154.35</v>
      </c>
    </row>
    <row r="1755" spans="1:4" x14ac:dyDescent="0.25">
      <c r="A1755">
        <v>39523</v>
      </c>
      <c r="B1755" t="s">
        <v>1930</v>
      </c>
      <c r="C1755" t="s">
        <v>145</v>
      </c>
      <c r="D1755" s="155">
        <v>258.31</v>
      </c>
    </row>
    <row r="1756" spans="1:4" x14ac:dyDescent="0.25">
      <c r="A1756">
        <v>39449</v>
      </c>
      <c r="B1756" t="s">
        <v>1931</v>
      </c>
      <c r="C1756" t="s">
        <v>145</v>
      </c>
      <c r="D1756" s="155">
        <v>286.06</v>
      </c>
    </row>
    <row r="1757" spans="1:4" x14ac:dyDescent="0.25">
      <c r="A1757">
        <v>39455</v>
      </c>
      <c r="B1757" t="s">
        <v>1932</v>
      </c>
      <c r="C1757" t="s">
        <v>145</v>
      </c>
      <c r="D1757" s="155">
        <v>141.55000000000001</v>
      </c>
    </row>
    <row r="1758" spans="1:4" x14ac:dyDescent="0.25">
      <c r="A1758">
        <v>39456</v>
      </c>
      <c r="B1758" t="s">
        <v>1933</v>
      </c>
      <c r="C1758" t="s">
        <v>145</v>
      </c>
      <c r="D1758" s="155">
        <v>141.65</v>
      </c>
    </row>
    <row r="1759" spans="1:4" x14ac:dyDescent="0.25">
      <c r="A1759">
        <v>39457</v>
      </c>
      <c r="B1759" t="s">
        <v>1934</v>
      </c>
      <c r="C1759" t="s">
        <v>145</v>
      </c>
      <c r="D1759" s="155">
        <v>154.41999999999999</v>
      </c>
    </row>
    <row r="1760" spans="1:4" x14ac:dyDescent="0.25">
      <c r="A1760">
        <v>39458</v>
      </c>
      <c r="B1760" t="s">
        <v>1935</v>
      </c>
      <c r="C1760" t="s">
        <v>145</v>
      </c>
      <c r="D1760" s="155">
        <v>288.17</v>
      </c>
    </row>
    <row r="1761" spans="1:4" x14ac:dyDescent="0.25">
      <c r="A1761">
        <v>39464</v>
      </c>
      <c r="B1761" t="s">
        <v>1936</v>
      </c>
      <c r="C1761" t="s">
        <v>145</v>
      </c>
      <c r="D1761" s="155">
        <v>463.39</v>
      </c>
    </row>
    <row r="1762" spans="1:4" x14ac:dyDescent="0.25">
      <c r="A1762">
        <v>39460</v>
      </c>
      <c r="B1762" t="s">
        <v>1937</v>
      </c>
      <c r="C1762" t="s">
        <v>145</v>
      </c>
      <c r="D1762" s="155">
        <v>175.75</v>
      </c>
    </row>
    <row r="1763" spans="1:4" x14ac:dyDescent="0.25">
      <c r="A1763">
        <v>39461</v>
      </c>
      <c r="B1763" t="s">
        <v>1938</v>
      </c>
      <c r="C1763" t="s">
        <v>145</v>
      </c>
      <c r="D1763" s="155">
        <v>205.94</v>
      </c>
    </row>
    <row r="1764" spans="1:4" x14ac:dyDescent="0.25">
      <c r="A1764">
        <v>39462</v>
      </c>
      <c r="B1764" t="s">
        <v>1939</v>
      </c>
      <c r="C1764" t="s">
        <v>145</v>
      </c>
      <c r="D1764" s="155">
        <v>198.48</v>
      </c>
    </row>
    <row r="1765" spans="1:4" x14ac:dyDescent="0.25">
      <c r="A1765">
        <v>39463</v>
      </c>
      <c r="B1765" t="s">
        <v>1940</v>
      </c>
      <c r="C1765" t="s">
        <v>145</v>
      </c>
      <c r="D1765" s="155">
        <v>459.8</v>
      </c>
    </row>
    <row r="1766" spans="1:4" x14ac:dyDescent="0.25">
      <c r="A1766">
        <v>26039</v>
      </c>
      <c r="B1766" t="s">
        <v>1941</v>
      </c>
      <c r="C1766" t="s">
        <v>145</v>
      </c>
      <c r="D1766" s="168">
        <v>358024.62</v>
      </c>
    </row>
    <row r="1767" spans="1:4" x14ac:dyDescent="0.25">
      <c r="A1767">
        <v>2401</v>
      </c>
      <c r="B1767" t="s">
        <v>1942</v>
      </c>
      <c r="C1767" t="s">
        <v>145</v>
      </c>
      <c r="D1767" s="168">
        <v>82349.63</v>
      </c>
    </row>
    <row r="1768" spans="1:4" x14ac:dyDescent="0.25">
      <c r="A1768">
        <v>38870</v>
      </c>
      <c r="B1768" t="s">
        <v>1943</v>
      </c>
      <c r="C1768" t="s">
        <v>145</v>
      </c>
      <c r="D1768" s="155">
        <v>27.97</v>
      </c>
    </row>
    <row r="1769" spans="1:4" x14ac:dyDescent="0.25">
      <c r="A1769">
        <v>38869</v>
      </c>
      <c r="B1769" t="s">
        <v>1944</v>
      </c>
      <c r="C1769" t="s">
        <v>145</v>
      </c>
      <c r="D1769" s="155">
        <v>18.88</v>
      </c>
    </row>
    <row r="1770" spans="1:4" x14ac:dyDescent="0.25">
      <c r="A1770">
        <v>38872</v>
      </c>
      <c r="B1770" t="s">
        <v>1945</v>
      </c>
      <c r="C1770" t="s">
        <v>145</v>
      </c>
      <c r="D1770" s="155">
        <v>35.64</v>
      </c>
    </row>
    <row r="1771" spans="1:4" x14ac:dyDescent="0.25">
      <c r="A1771">
        <v>38871</v>
      </c>
      <c r="B1771" t="s">
        <v>1946</v>
      </c>
      <c r="C1771" t="s">
        <v>145</v>
      </c>
      <c r="D1771" s="155">
        <v>24.64</v>
      </c>
    </row>
    <row r="1772" spans="1:4" x14ac:dyDescent="0.25">
      <c r="A1772">
        <v>39283</v>
      </c>
      <c r="B1772" t="s">
        <v>1947</v>
      </c>
      <c r="C1772" t="s">
        <v>145</v>
      </c>
      <c r="D1772" s="155">
        <v>115.44</v>
      </c>
    </row>
    <row r="1773" spans="1:4" x14ac:dyDescent="0.25">
      <c r="A1773">
        <v>39285</v>
      </c>
      <c r="B1773" t="s">
        <v>1948</v>
      </c>
      <c r="C1773" t="s">
        <v>145</v>
      </c>
      <c r="D1773" s="155">
        <v>131.93</v>
      </c>
    </row>
    <row r="1774" spans="1:4" x14ac:dyDescent="0.25">
      <c r="A1774">
        <v>39286</v>
      </c>
      <c r="B1774" t="s">
        <v>1949</v>
      </c>
      <c r="C1774" t="s">
        <v>145</v>
      </c>
      <c r="D1774" s="155">
        <v>126.44</v>
      </c>
    </row>
    <row r="1775" spans="1:4" x14ac:dyDescent="0.25">
      <c r="A1775">
        <v>39288</v>
      </c>
      <c r="B1775" t="s">
        <v>1950</v>
      </c>
      <c r="C1775" t="s">
        <v>145</v>
      </c>
      <c r="D1775" s="155">
        <v>153.91</v>
      </c>
    </row>
    <row r="1776" spans="1:4" x14ac:dyDescent="0.25">
      <c r="A1776">
        <v>44476</v>
      </c>
      <c r="B1776" t="s">
        <v>1951</v>
      </c>
      <c r="C1776" t="s">
        <v>152</v>
      </c>
      <c r="D1776" s="155">
        <v>418.23</v>
      </c>
    </row>
    <row r="1777" spans="1:4" x14ac:dyDescent="0.25">
      <c r="A1777">
        <v>10629</v>
      </c>
      <c r="B1777" t="s">
        <v>1952</v>
      </c>
      <c r="C1777" t="s">
        <v>152</v>
      </c>
      <c r="D1777" s="155">
        <v>286.56</v>
      </c>
    </row>
    <row r="1778" spans="1:4" x14ac:dyDescent="0.25">
      <c r="A1778">
        <v>10698</v>
      </c>
      <c r="B1778" t="s">
        <v>1953</v>
      </c>
      <c r="C1778" t="s">
        <v>152</v>
      </c>
      <c r="D1778" s="155">
        <v>229.56</v>
      </c>
    </row>
    <row r="1779" spans="1:4" x14ac:dyDescent="0.25">
      <c r="A1779">
        <v>40521</v>
      </c>
      <c r="B1779" t="s">
        <v>1954</v>
      </c>
      <c r="C1779" t="s">
        <v>145</v>
      </c>
      <c r="D1779" s="168">
        <v>96444</v>
      </c>
    </row>
    <row r="1780" spans="1:4" x14ac:dyDescent="0.25">
      <c r="A1780">
        <v>2432</v>
      </c>
      <c r="B1780" t="s">
        <v>1955</v>
      </c>
      <c r="C1780" t="s">
        <v>145</v>
      </c>
      <c r="D1780" s="155">
        <v>16.75</v>
      </c>
    </row>
    <row r="1781" spans="1:4" x14ac:dyDescent="0.25">
      <c r="A1781">
        <v>2433</v>
      </c>
      <c r="B1781" t="s">
        <v>1956</v>
      </c>
      <c r="C1781" t="s">
        <v>145</v>
      </c>
      <c r="D1781" s="155">
        <v>5.67</v>
      </c>
    </row>
    <row r="1782" spans="1:4" x14ac:dyDescent="0.25">
      <c r="A1782">
        <v>2418</v>
      </c>
      <c r="B1782" t="s">
        <v>1957</v>
      </c>
      <c r="C1782" t="s">
        <v>145</v>
      </c>
      <c r="D1782" s="155">
        <v>7.77</v>
      </c>
    </row>
    <row r="1783" spans="1:4" x14ac:dyDescent="0.25">
      <c r="A1783">
        <v>2420</v>
      </c>
      <c r="B1783" t="s">
        <v>1958</v>
      </c>
      <c r="C1783" t="s">
        <v>145</v>
      </c>
      <c r="D1783" s="155">
        <v>9.74</v>
      </c>
    </row>
    <row r="1784" spans="1:4" x14ac:dyDescent="0.25">
      <c r="A1784">
        <v>11447</v>
      </c>
      <c r="B1784" t="s">
        <v>1959</v>
      </c>
      <c r="C1784" t="s">
        <v>145</v>
      </c>
      <c r="D1784" s="155">
        <v>19.260000000000002</v>
      </c>
    </row>
    <row r="1785" spans="1:4" x14ac:dyDescent="0.25">
      <c r="A1785">
        <v>11451</v>
      </c>
      <c r="B1785" t="s">
        <v>1960</v>
      </c>
      <c r="C1785" t="s">
        <v>145</v>
      </c>
      <c r="D1785" s="155">
        <v>51.63</v>
      </c>
    </row>
    <row r="1786" spans="1:4" x14ac:dyDescent="0.25">
      <c r="A1786">
        <v>11116</v>
      </c>
      <c r="B1786" t="s">
        <v>1961</v>
      </c>
      <c r="C1786" t="s">
        <v>145</v>
      </c>
      <c r="D1786" s="155">
        <v>957.14</v>
      </c>
    </row>
    <row r="1787" spans="1:4" x14ac:dyDescent="0.25">
      <c r="A1787">
        <v>38411</v>
      </c>
      <c r="B1787" t="s">
        <v>1962</v>
      </c>
      <c r="C1787" t="s">
        <v>145</v>
      </c>
      <c r="D1787" s="168">
        <v>1596.91</v>
      </c>
    </row>
    <row r="1788" spans="1:4" x14ac:dyDescent="0.25">
      <c r="A1788">
        <v>38189</v>
      </c>
      <c r="B1788" t="s">
        <v>1963</v>
      </c>
      <c r="C1788" t="s">
        <v>145</v>
      </c>
      <c r="D1788" s="155">
        <v>135.57</v>
      </c>
    </row>
    <row r="1789" spans="1:4" x14ac:dyDescent="0.25">
      <c r="A1789">
        <v>38190</v>
      </c>
      <c r="B1789" t="s">
        <v>1964</v>
      </c>
      <c r="C1789" t="s">
        <v>145</v>
      </c>
      <c r="D1789" s="155">
        <v>285.60000000000002</v>
      </c>
    </row>
    <row r="1790" spans="1:4" x14ac:dyDescent="0.25">
      <c r="A1790">
        <v>7608</v>
      </c>
      <c r="B1790" t="s">
        <v>1965</v>
      </c>
      <c r="C1790" t="s">
        <v>145</v>
      </c>
      <c r="D1790" s="155">
        <v>13.32</v>
      </c>
    </row>
    <row r="1791" spans="1:4" x14ac:dyDescent="0.25">
      <c r="A1791">
        <v>1370</v>
      </c>
      <c r="B1791" t="s">
        <v>1966</v>
      </c>
      <c r="C1791" t="s">
        <v>145</v>
      </c>
      <c r="D1791" s="155">
        <v>105.4</v>
      </c>
    </row>
    <row r="1792" spans="1:4" x14ac:dyDescent="0.25">
      <c r="A1792">
        <v>36516</v>
      </c>
      <c r="B1792" t="s">
        <v>1967</v>
      </c>
      <c r="C1792" t="s">
        <v>145</v>
      </c>
      <c r="D1792" s="168">
        <v>143626.14000000001</v>
      </c>
    </row>
    <row r="1793" spans="1:4" x14ac:dyDescent="0.25">
      <c r="A1793">
        <v>34777</v>
      </c>
      <c r="B1793" t="s">
        <v>1968</v>
      </c>
      <c r="C1793" t="s">
        <v>145</v>
      </c>
      <c r="D1793" s="155">
        <v>1.97</v>
      </c>
    </row>
    <row r="1794" spans="1:4" x14ac:dyDescent="0.25">
      <c r="A1794">
        <v>7272</v>
      </c>
      <c r="B1794" t="s">
        <v>1969</v>
      </c>
      <c r="C1794" t="s">
        <v>145</v>
      </c>
      <c r="D1794" s="155">
        <v>1.66</v>
      </c>
    </row>
    <row r="1795" spans="1:4" x14ac:dyDescent="0.25">
      <c r="A1795">
        <v>10605</v>
      </c>
      <c r="B1795" t="s">
        <v>1970</v>
      </c>
      <c r="C1795" t="s">
        <v>145</v>
      </c>
      <c r="D1795" s="155">
        <v>4.88</v>
      </c>
    </row>
    <row r="1796" spans="1:4" x14ac:dyDescent="0.25">
      <c r="A1796">
        <v>10604</v>
      </c>
      <c r="B1796" t="s">
        <v>1971</v>
      </c>
      <c r="C1796" t="s">
        <v>145</v>
      </c>
      <c r="D1796" s="155">
        <v>11.38</v>
      </c>
    </row>
    <row r="1797" spans="1:4" x14ac:dyDescent="0.25">
      <c r="A1797">
        <v>672</v>
      </c>
      <c r="B1797" t="s">
        <v>1972</v>
      </c>
      <c r="C1797" t="s">
        <v>145</v>
      </c>
      <c r="D1797" s="155">
        <v>15.65</v>
      </c>
    </row>
    <row r="1798" spans="1:4" x14ac:dyDescent="0.25">
      <c r="A1798">
        <v>668</v>
      </c>
      <c r="B1798" t="s">
        <v>1973</v>
      </c>
      <c r="C1798" t="s">
        <v>145</v>
      </c>
      <c r="D1798" s="155">
        <v>18.899999999999999</v>
      </c>
    </row>
    <row r="1799" spans="1:4" x14ac:dyDescent="0.25">
      <c r="A1799">
        <v>10578</v>
      </c>
      <c r="B1799" t="s">
        <v>1974</v>
      </c>
      <c r="C1799" t="s">
        <v>145</v>
      </c>
      <c r="D1799" s="155">
        <v>22.01</v>
      </c>
    </row>
    <row r="1800" spans="1:4" x14ac:dyDescent="0.25">
      <c r="A1800">
        <v>666</v>
      </c>
      <c r="B1800" t="s">
        <v>1975</v>
      </c>
      <c r="C1800" t="s">
        <v>145</v>
      </c>
      <c r="D1800" s="155">
        <v>24.48</v>
      </c>
    </row>
    <row r="1801" spans="1:4" x14ac:dyDescent="0.25">
      <c r="A1801">
        <v>665</v>
      </c>
      <c r="B1801" t="s">
        <v>1976</v>
      </c>
      <c r="C1801" t="s">
        <v>145</v>
      </c>
      <c r="D1801" s="155">
        <v>32.729999999999997</v>
      </c>
    </row>
    <row r="1802" spans="1:4" x14ac:dyDescent="0.25">
      <c r="A1802">
        <v>10577</v>
      </c>
      <c r="B1802" t="s">
        <v>1977</v>
      </c>
      <c r="C1802" t="s">
        <v>145</v>
      </c>
      <c r="D1802" s="155">
        <v>29.03</v>
      </c>
    </row>
    <row r="1803" spans="1:4" x14ac:dyDescent="0.25">
      <c r="A1803">
        <v>10583</v>
      </c>
      <c r="B1803" t="s">
        <v>1978</v>
      </c>
      <c r="C1803" t="s">
        <v>145</v>
      </c>
      <c r="D1803" s="155">
        <v>15.08</v>
      </c>
    </row>
    <row r="1804" spans="1:4" x14ac:dyDescent="0.25">
      <c r="A1804">
        <v>10579</v>
      </c>
      <c r="B1804" t="s">
        <v>1979</v>
      </c>
      <c r="C1804" t="s">
        <v>145</v>
      </c>
      <c r="D1804" s="155">
        <v>26.29</v>
      </c>
    </row>
    <row r="1805" spans="1:4" x14ac:dyDescent="0.25">
      <c r="A1805">
        <v>10582</v>
      </c>
      <c r="B1805" t="s">
        <v>1980</v>
      </c>
      <c r="C1805" t="s">
        <v>145</v>
      </c>
      <c r="D1805" s="155">
        <v>13.28</v>
      </c>
    </row>
    <row r="1806" spans="1:4" x14ac:dyDescent="0.25">
      <c r="A1806">
        <v>2436</v>
      </c>
      <c r="B1806" t="s">
        <v>1981</v>
      </c>
      <c r="C1806" t="s">
        <v>150</v>
      </c>
      <c r="D1806" s="155">
        <v>21.76</v>
      </c>
    </row>
    <row r="1807" spans="1:4" x14ac:dyDescent="0.25">
      <c r="A1807">
        <v>40918</v>
      </c>
      <c r="B1807" t="s">
        <v>1982</v>
      </c>
      <c r="C1807" t="s">
        <v>151</v>
      </c>
      <c r="D1807" s="168">
        <v>3819.54</v>
      </c>
    </row>
    <row r="1808" spans="1:4" x14ac:dyDescent="0.25">
      <c r="A1808">
        <v>2439</v>
      </c>
      <c r="B1808" t="s">
        <v>1983</v>
      </c>
      <c r="C1808" t="s">
        <v>150</v>
      </c>
      <c r="D1808" s="155">
        <v>21.13</v>
      </c>
    </row>
    <row r="1809" spans="1:4" x14ac:dyDescent="0.25">
      <c r="A1809">
        <v>40923</v>
      </c>
      <c r="B1809" t="s">
        <v>1984</v>
      </c>
      <c r="C1809" t="s">
        <v>151</v>
      </c>
      <c r="D1809" s="168">
        <v>3709.46</v>
      </c>
    </row>
    <row r="1810" spans="1:4" x14ac:dyDescent="0.25">
      <c r="A1810">
        <v>10998</v>
      </c>
      <c r="B1810" t="s">
        <v>1985</v>
      </c>
      <c r="C1810" t="s">
        <v>147</v>
      </c>
      <c r="D1810" s="155">
        <v>32.909999999999997</v>
      </c>
    </row>
    <row r="1811" spans="1:4" x14ac:dyDescent="0.25">
      <c r="A1811">
        <v>11002</v>
      </c>
      <c r="B1811" t="s">
        <v>1986</v>
      </c>
      <c r="C1811" t="s">
        <v>147</v>
      </c>
      <c r="D1811" s="155">
        <v>30.15</v>
      </c>
    </row>
    <row r="1812" spans="1:4" x14ac:dyDescent="0.25">
      <c r="A1812">
        <v>10999</v>
      </c>
      <c r="B1812" t="s">
        <v>1987</v>
      </c>
      <c r="C1812" t="s">
        <v>147</v>
      </c>
      <c r="D1812" s="155">
        <v>28.97</v>
      </c>
    </row>
    <row r="1813" spans="1:4" x14ac:dyDescent="0.25">
      <c r="A1813">
        <v>10997</v>
      </c>
      <c r="B1813" t="s">
        <v>1988</v>
      </c>
      <c r="C1813" t="s">
        <v>147</v>
      </c>
      <c r="D1813" s="155">
        <v>31.4</v>
      </c>
    </row>
    <row r="1814" spans="1:4" x14ac:dyDescent="0.25">
      <c r="A1814">
        <v>2685</v>
      </c>
      <c r="B1814" t="s">
        <v>1989</v>
      </c>
      <c r="C1814" t="s">
        <v>146</v>
      </c>
      <c r="D1814" s="155">
        <v>6.75</v>
      </c>
    </row>
    <row r="1815" spans="1:4" x14ac:dyDescent="0.25">
      <c r="A1815">
        <v>2680</v>
      </c>
      <c r="B1815" t="s">
        <v>1990</v>
      </c>
      <c r="C1815" t="s">
        <v>146</v>
      </c>
      <c r="D1815" s="155">
        <v>9.8800000000000008</v>
      </c>
    </row>
    <row r="1816" spans="1:4" x14ac:dyDescent="0.25">
      <c r="A1816">
        <v>2684</v>
      </c>
      <c r="B1816" t="s">
        <v>1991</v>
      </c>
      <c r="C1816" t="s">
        <v>146</v>
      </c>
      <c r="D1816" s="155">
        <v>8.99</v>
      </c>
    </row>
    <row r="1817" spans="1:4" x14ac:dyDescent="0.25">
      <c r="A1817">
        <v>2673</v>
      </c>
      <c r="B1817" t="s">
        <v>1992</v>
      </c>
      <c r="C1817" t="s">
        <v>146</v>
      </c>
      <c r="D1817" s="155">
        <v>3.47</v>
      </c>
    </row>
    <row r="1818" spans="1:4" x14ac:dyDescent="0.25">
      <c r="A1818">
        <v>2681</v>
      </c>
      <c r="B1818" t="s">
        <v>1993</v>
      </c>
      <c r="C1818" t="s">
        <v>146</v>
      </c>
      <c r="D1818" s="155">
        <v>16.149999999999999</v>
      </c>
    </row>
    <row r="1819" spans="1:4" x14ac:dyDescent="0.25">
      <c r="A1819">
        <v>2682</v>
      </c>
      <c r="B1819" t="s">
        <v>1994</v>
      </c>
      <c r="C1819" t="s">
        <v>146</v>
      </c>
      <c r="D1819" s="155">
        <v>23.56</v>
      </c>
    </row>
    <row r="1820" spans="1:4" x14ac:dyDescent="0.25">
      <c r="A1820">
        <v>2686</v>
      </c>
      <c r="B1820" t="s">
        <v>1995</v>
      </c>
      <c r="C1820" t="s">
        <v>146</v>
      </c>
      <c r="D1820" s="155">
        <v>29.54</v>
      </c>
    </row>
    <row r="1821" spans="1:4" x14ac:dyDescent="0.25">
      <c r="A1821">
        <v>2674</v>
      </c>
      <c r="B1821" t="s">
        <v>1996</v>
      </c>
      <c r="C1821" t="s">
        <v>146</v>
      </c>
      <c r="D1821" s="155">
        <v>4.32</v>
      </c>
    </row>
    <row r="1822" spans="1:4" x14ac:dyDescent="0.25">
      <c r="A1822">
        <v>2683</v>
      </c>
      <c r="B1822" t="s">
        <v>1997</v>
      </c>
      <c r="C1822" t="s">
        <v>146</v>
      </c>
      <c r="D1822" s="155">
        <v>46.55</v>
      </c>
    </row>
    <row r="1823" spans="1:4" x14ac:dyDescent="0.25">
      <c r="A1823">
        <v>2676</v>
      </c>
      <c r="B1823" t="s">
        <v>1998</v>
      </c>
      <c r="C1823" t="s">
        <v>146</v>
      </c>
      <c r="D1823" s="155">
        <v>2.02</v>
      </c>
    </row>
    <row r="1824" spans="1:4" x14ac:dyDescent="0.25">
      <c r="A1824">
        <v>2678</v>
      </c>
      <c r="B1824" t="s">
        <v>1999</v>
      </c>
      <c r="C1824" t="s">
        <v>146</v>
      </c>
      <c r="D1824" s="155">
        <v>2.52</v>
      </c>
    </row>
    <row r="1825" spans="1:4" x14ac:dyDescent="0.25">
      <c r="A1825">
        <v>2679</v>
      </c>
      <c r="B1825" t="s">
        <v>2000</v>
      </c>
      <c r="C1825" t="s">
        <v>146</v>
      </c>
      <c r="D1825" s="155">
        <v>3.89</v>
      </c>
    </row>
    <row r="1826" spans="1:4" x14ac:dyDescent="0.25">
      <c r="A1826">
        <v>12070</v>
      </c>
      <c r="B1826" t="s">
        <v>2001</v>
      </c>
      <c r="C1826" t="s">
        <v>146</v>
      </c>
      <c r="D1826" s="155">
        <v>5.42</v>
      </c>
    </row>
    <row r="1827" spans="1:4" x14ac:dyDescent="0.25">
      <c r="A1827">
        <v>2675</v>
      </c>
      <c r="B1827" t="s">
        <v>2002</v>
      </c>
      <c r="C1827" t="s">
        <v>146</v>
      </c>
      <c r="D1827" s="155">
        <v>7.05</v>
      </c>
    </row>
    <row r="1828" spans="1:4" x14ac:dyDescent="0.25">
      <c r="A1828">
        <v>12067</v>
      </c>
      <c r="B1828" t="s">
        <v>2003</v>
      </c>
      <c r="C1828" t="s">
        <v>146</v>
      </c>
      <c r="D1828" s="155">
        <v>9.56</v>
      </c>
    </row>
    <row r="1829" spans="1:4" x14ac:dyDescent="0.25">
      <c r="A1829">
        <v>21136</v>
      </c>
      <c r="B1829" t="s">
        <v>2004</v>
      </c>
      <c r="C1829" t="s">
        <v>146</v>
      </c>
      <c r="D1829" s="155">
        <v>12.88</v>
      </c>
    </row>
    <row r="1830" spans="1:4" x14ac:dyDescent="0.25">
      <c r="A1830">
        <v>21128</v>
      </c>
      <c r="B1830" t="s">
        <v>2005</v>
      </c>
      <c r="C1830" t="s">
        <v>146</v>
      </c>
      <c r="D1830" s="155">
        <v>9.9700000000000006</v>
      </c>
    </row>
    <row r="1831" spans="1:4" x14ac:dyDescent="0.25">
      <c r="A1831">
        <v>21130</v>
      </c>
      <c r="B1831" t="s">
        <v>2006</v>
      </c>
      <c r="C1831" t="s">
        <v>146</v>
      </c>
      <c r="D1831" s="155">
        <v>25.18</v>
      </c>
    </row>
    <row r="1832" spans="1:4" x14ac:dyDescent="0.25">
      <c r="A1832">
        <v>21135</v>
      </c>
      <c r="B1832" t="s">
        <v>2007</v>
      </c>
      <c r="C1832" t="s">
        <v>146</v>
      </c>
      <c r="D1832" s="155">
        <v>24.79</v>
      </c>
    </row>
    <row r="1833" spans="1:4" x14ac:dyDescent="0.25">
      <c r="A1833">
        <v>40401</v>
      </c>
      <c r="B1833" t="s">
        <v>2008</v>
      </c>
      <c r="C1833" t="s">
        <v>146</v>
      </c>
      <c r="D1833" s="155">
        <v>3.05</v>
      </c>
    </row>
    <row r="1834" spans="1:4" x14ac:dyDescent="0.25">
      <c r="A1834">
        <v>40402</v>
      </c>
      <c r="B1834" t="s">
        <v>2009</v>
      </c>
      <c r="C1834" t="s">
        <v>146</v>
      </c>
      <c r="D1834" s="155">
        <v>3.91</v>
      </c>
    </row>
    <row r="1835" spans="1:4" x14ac:dyDescent="0.25">
      <c r="A1835">
        <v>40400</v>
      </c>
      <c r="B1835" t="s">
        <v>2010</v>
      </c>
      <c r="C1835" t="s">
        <v>146</v>
      </c>
      <c r="D1835" s="155">
        <v>2.0699999999999998</v>
      </c>
    </row>
    <row r="1836" spans="1:4" x14ac:dyDescent="0.25">
      <c r="A1836">
        <v>2504</v>
      </c>
      <c r="B1836" t="s">
        <v>2011</v>
      </c>
      <c r="C1836" t="s">
        <v>146</v>
      </c>
      <c r="D1836" s="155">
        <v>11.06</v>
      </c>
    </row>
    <row r="1837" spans="1:4" x14ac:dyDescent="0.25">
      <c r="A1837">
        <v>2501</v>
      </c>
      <c r="B1837" t="s">
        <v>2012</v>
      </c>
      <c r="C1837" t="s">
        <v>146</v>
      </c>
      <c r="D1837" s="155">
        <v>14.51</v>
      </c>
    </row>
    <row r="1838" spans="1:4" x14ac:dyDescent="0.25">
      <c r="A1838">
        <v>2502</v>
      </c>
      <c r="B1838" t="s">
        <v>2013</v>
      </c>
      <c r="C1838" t="s">
        <v>146</v>
      </c>
      <c r="D1838" s="155">
        <v>21.89</v>
      </c>
    </row>
    <row r="1839" spans="1:4" x14ac:dyDescent="0.25">
      <c r="A1839">
        <v>2503</v>
      </c>
      <c r="B1839" t="s">
        <v>2014</v>
      </c>
      <c r="C1839" t="s">
        <v>146</v>
      </c>
      <c r="D1839" s="155">
        <v>28.17</v>
      </c>
    </row>
    <row r="1840" spans="1:4" x14ac:dyDescent="0.25">
      <c r="A1840">
        <v>2500</v>
      </c>
      <c r="B1840" t="s">
        <v>2015</v>
      </c>
      <c r="C1840" t="s">
        <v>146</v>
      </c>
      <c r="D1840" s="155">
        <v>37.520000000000003</v>
      </c>
    </row>
    <row r="1841" spans="1:4" x14ac:dyDescent="0.25">
      <c r="A1841">
        <v>2505</v>
      </c>
      <c r="B1841" t="s">
        <v>2016</v>
      </c>
      <c r="C1841" t="s">
        <v>146</v>
      </c>
      <c r="D1841" s="155">
        <v>58.48</v>
      </c>
    </row>
    <row r="1842" spans="1:4" x14ac:dyDescent="0.25">
      <c r="A1842">
        <v>12056</v>
      </c>
      <c r="B1842" t="s">
        <v>2017</v>
      </c>
      <c r="C1842" t="s">
        <v>146</v>
      </c>
      <c r="D1842" s="155">
        <v>23.63</v>
      </c>
    </row>
    <row r="1843" spans="1:4" x14ac:dyDescent="0.25">
      <c r="A1843">
        <v>12057</v>
      </c>
      <c r="B1843" t="s">
        <v>2018</v>
      </c>
      <c r="C1843" t="s">
        <v>146</v>
      </c>
      <c r="D1843" s="155">
        <v>20.07</v>
      </c>
    </row>
    <row r="1844" spans="1:4" x14ac:dyDescent="0.25">
      <c r="A1844">
        <v>12059</v>
      </c>
      <c r="B1844" t="s">
        <v>2019</v>
      </c>
      <c r="C1844" t="s">
        <v>146</v>
      </c>
      <c r="D1844" s="155">
        <v>7.04</v>
      </c>
    </row>
    <row r="1845" spans="1:4" x14ac:dyDescent="0.25">
      <c r="A1845">
        <v>12058</v>
      </c>
      <c r="B1845" t="s">
        <v>2020</v>
      </c>
      <c r="C1845" t="s">
        <v>146</v>
      </c>
      <c r="D1845" s="155">
        <v>12.51</v>
      </c>
    </row>
    <row r="1846" spans="1:4" x14ac:dyDescent="0.25">
      <c r="A1846">
        <v>12060</v>
      </c>
      <c r="B1846" t="s">
        <v>2021</v>
      </c>
      <c r="C1846" t="s">
        <v>146</v>
      </c>
      <c r="D1846" s="155">
        <v>52.15</v>
      </c>
    </row>
    <row r="1847" spans="1:4" x14ac:dyDescent="0.25">
      <c r="A1847">
        <v>12061</v>
      </c>
      <c r="B1847" t="s">
        <v>2022</v>
      </c>
      <c r="C1847" t="s">
        <v>146</v>
      </c>
      <c r="D1847" s="155">
        <v>31.84</v>
      </c>
    </row>
    <row r="1848" spans="1:4" x14ac:dyDescent="0.25">
      <c r="A1848">
        <v>12062</v>
      </c>
      <c r="B1848" t="s">
        <v>2023</v>
      </c>
      <c r="C1848" t="s">
        <v>146</v>
      </c>
      <c r="D1848" s="155">
        <v>58.72</v>
      </c>
    </row>
    <row r="1849" spans="1:4" x14ac:dyDescent="0.25">
      <c r="A1849">
        <v>21137</v>
      </c>
      <c r="B1849" t="s">
        <v>2024</v>
      </c>
      <c r="C1849" t="s">
        <v>146</v>
      </c>
      <c r="D1849" s="155">
        <v>10.199999999999999</v>
      </c>
    </row>
    <row r="1850" spans="1:4" x14ac:dyDescent="0.25">
      <c r="A1850">
        <v>2687</v>
      </c>
      <c r="B1850" t="s">
        <v>2025</v>
      </c>
      <c r="C1850" t="s">
        <v>146</v>
      </c>
      <c r="D1850" s="155">
        <v>1.76</v>
      </c>
    </row>
    <row r="1851" spans="1:4" x14ac:dyDescent="0.25">
      <c r="A1851">
        <v>2689</v>
      </c>
      <c r="B1851" t="s">
        <v>2026</v>
      </c>
      <c r="C1851" t="s">
        <v>146</v>
      </c>
      <c r="D1851" s="155">
        <v>2.09</v>
      </c>
    </row>
    <row r="1852" spans="1:4" x14ac:dyDescent="0.25">
      <c r="A1852">
        <v>2688</v>
      </c>
      <c r="B1852" t="s">
        <v>2027</v>
      </c>
      <c r="C1852" t="s">
        <v>146</v>
      </c>
      <c r="D1852" s="155">
        <v>2.27</v>
      </c>
    </row>
    <row r="1853" spans="1:4" x14ac:dyDescent="0.25">
      <c r="A1853">
        <v>2690</v>
      </c>
      <c r="B1853" t="s">
        <v>2028</v>
      </c>
      <c r="C1853" t="s">
        <v>146</v>
      </c>
      <c r="D1853" s="155">
        <v>3.89</v>
      </c>
    </row>
    <row r="1854" spans="1:4" x14ac:dyDescent="0.25">
      <c r="A1854">
        <v>39243</v>
      </c>
      <c r="B1854" t="s">
        <v>2029</v>
      </c>
      <c r="C1854" t="s">
        <v>146</v>
      </c>
      <c r="D1854" s="155">
        <v>2.56</v>
      </c>
    </row>
    <row r="1855" spans="1:4" x14ac:dyDescent="0.25">
      <c r="A1855">
        <v>39244</v>
      </c>
      <c r="B1855" t="s">
        <v>2030</v>
      </c>
      <c r="C1855" t="s">
        <v>146</v>
      </c>
      <c r="D1855" s="155">
        <v>3.46</v>
      </c>
    </row>
    <row r="1856" spans="1:4" x14ac:dyDescent="0.25">
      <c r="A1856">
        <v>39245</v>
      </c>
      <c r="B1856" t="s">
        <v>2031</v>
      </c>
      <c r="C1856" t="s">
        <v>146</v>
      </c>
      <c r="D1856" s="155">
        <v>6.66</v>
      </c>
    </row>
    <row r="1857" spans="1:4" x14ac:dyDescent="0.25">
      <c r="A1857">
        <v>39254</v>
      </c>
      <c r="B1857" t="s">
        <v>2032</v>
      </c>
      <c r="C1857" t="s">
        <v>146</v>
      </c>
      <c r="D1857" s="155">
        <v>9.9600000000000009</v>
      </c>
    </row>
    <row r="1858" spans="1:4" x14ac:dyDescent="0.25">
      <c r="A1858">
        <v>39255</v>
      </c>
      <c r="B1858" t="s">
        <v>2033</v>
      </c>
      <c r="C1858" t="s">
        <v>146</v>
      </c>
      <c r="D1858" s="155">
        <v>18.440000000000001</v>
      </c>
    </row>
    <row r="1859" spans="1:4" x14ac:dyDescent="0.25">
      <c r="A1859">
        <v>39253</v>
      </c>
      <c r="B1859" t="s">
        <v>2034</v>
      </c>
      <c r="C1859" t="s">
        <v>146</v>
      </c>
      <c r="D1859" s="155">
        <v>12.7</v>
      </c>
    </row>
    <row r="1860" spans="1:4" x14ac:dyDescent="0.25">
      <c r="A1860">
        <v>39246</v>
      </c>
      <c r="B1860" t="s">
        <v>2035</v>
      </c>
      <c r="C1860" t="s">
        <v>146</v>
      </c>
      <c r="D1860" s="155">
        <v>5.29</v>
      </c>
    </row>
    <row r="1861" spans="1:4" x14ac:dyDescent="0.25">
      <c r="A1861">
        <v>39247</v>
      </c>
      <c r="B1861" t="s">
        <v>2036</v>
      </c>
      <c r="C1861" t="s">
        <v>146</v>
      </c>
      <c r="D1861" s="155">
        <v>4.6100000000000003</v>
      </c>
    </row>
    <row r="1862" spans="1:4" x14ac:dyDescent="0.25">
      <c r="A1862">
        <v>2446</v>
      </c>
      <c r="B1862" t="s">
        <v>2037</v>
      </c>
      <c r="C1862" t="s">
        <v>146</v>
      </c>
      <c r="D1862" s="155">
        <v>7.6</v>
      </c>
    </row>
    <row r="1863" spans="1:4" x14ac:dyDescent="0.25">
      <c r="A1863">
        <v>2442</v>
      </c>
      <c r="B1863" t="s">
        <v>2038</v>
      </c>
      <c r="C1863" t="s">
        <v>146</v>
      </c>
      <c r="D1863" s="155">
        <v>10.65</v>
      </c>
    </row>
    <row r="1864" spans="1:4" x14ac:dyDescent="0.25">
      <c r="A1864">
        <v>39248</v>
      </c>
      <c r="B1864" t="s">
        <v>2039</v>
      </c>
      <c r="C1864" t="s">
        <v>146</v>
      </c>
      <c r="D1864" s="155">
        <v>14.84</v>
      </c>
    </row>
    <row r="1865" spans="1:4" x14ac:dyDescent="0.25">
      <c r="A1865">
        <v>2438</v>
      </c>
      <c r="B1865" t="s">
        <v>2040</v>
      </c>
      <c r="C1865" t="s">
        <v>150</v>
      </c>
      <c r="D1865" s="155">
        <v>25</v>
      </c>
    </row>
    <row r="1866" spans="1:4" x14ac:dyDescent="0.25">
      <c r="A1866">
        <v>40922</v>
      </c>
      <c r="B1866" t="s">
        <v>2041</v>
      </c>
      <c r="C1866" t="s">
        <v>151</v>
      </c>
      <c r="D1866" s="168">
        <v>4392</v>
      </c>
    </row>
    <row r="1867" spans="1:4" x14ac:dyDescent="0.25">
      <c r="A1867">
        <v>36486</v>
      </c>
      <c r="B1867" t="s">
        <v>2042</v>
      </c>
      <c r="C1867" t="s">
        <v>145</v>
      </c>
      <c r="D1867" s="168">
        <v>70127.199999999997</v>
      </c>
    </row>
    <row r="1868" spans="1:4" x14ac:dyDescent="0.25">
      <c r="A1868">
        <v>37777</v>
      </c>
      <c r="B1868" t="s">
        <v>2043</v>
      </c>
      <c r="C1868" t="s">
        <v>145</v>
      </c>
      <c r="D1868" s="168">
        <v>330157.49</v>
      </c>
    </row>
    <row r="1869" spans="1:4" x14ac:dyDescent="0.25">
      <c r="A1869">
        <v>12624</v>
      </c>
      <c r="B1869" t="s">
        <v>2044</v>
      </c>
      <c r="C1869" t="s">
        <v>145</v>
      </c>
      <c r="D1869" s="155">
        <v>49.68</v>
      </c>
    </row>
    <row r="1870" spans="1:4" x14ac:dyDescent="0.25">
      <c r="A1870">
        <v>517</v>
      </c>
      <c r="B1870" t="s">
        <v>2045</v>
      </c>
      <c r="C1870" t="s">
        <v>148</v>
      </c>
      <c r="D1870" s="155">
        <v>9.4499999999999993</v>
      </c>
    </row>
    <row r="1871" spans="1:4" x14ac:dyDescent="0.25">
      <c r="A1871">
        <v>37534</v>
      </c>
      <c r="B1871" t="s">
        <v>2046</v>
      </c>
      <c r="C1871" t="s">
        <v>147</v>
      </c>
      <c r="D1871" s="155">
        <v>21.31</v>
      </c>
    </row>
    <row r="1872" spans="1:4" x14ac:dyDescent="0.25">
      <c r="A1872">
        <v>37535</v>
      </c>
      <c r="B1872" t="s">
        <v>2047</v>
      </c>
      <c r="C1872" t="s">
        <v>147</v>
      </c>
      <c r="D1872" s="155">
        <v>21.31</v>
      </c>
    </row>
    <row r="1873" spans="1:4" x14ac:dyDescent="0.25">
      <c r="A1873">
        <v>37533</v>
      </c>
      <c r="B1873" t="s">
        <v>2048</v>
      </c>
      <c r="C1873" t="s">
        <v>147</v>
      </c>
      <c r="D1873" s="155">
        <v>21.31</v>
      </c>
    </row>
    <row r="1874" spans="1:4" x14ac:dyDescent="0.25">
      <c r="A1874">
        <v>37537</v>
      </c>
      <c r="B1874" t="s">
        <v>2049</v>
      </c>
      <c r="C1874" t="s">
        <v>147</v>
      </c>
      <c r="D1874" s="155">
        <v>16.13</v>
      </c>
    </row>
    <row r="1875" spans="1:4" x14ac:dyDescent="0.25">
      <c r="A1875">
        <v>37536</v>
      </c>
      <c r="B1875" t="s">
        <v>2050</v>
      </c>
      <c r="C1875" t="s">
        <v>147</v>
      </c>
      <c r="D1875" s="155">
        <v>16.13</v>
      </c>
    </row>
    <row r="1876" spans="1:4" x14ac:dyDescent="0.25">
      <c r="A1876">
        <v>37532</v>
      </c>
      <c r="B1876" t="s">
        <v>2051</v>
      </c>
      <c r="C1876" t="s">
        <v>147</v>
      </c>
      <c r="D1876" s="155">
        <v>16.13</v>
      </c>
    </row>
    <row r="1877" spans="1:4" x14ac:dyDescent="0.25">
      <c r="A1877">
        <v>2696</v>
      </c>
      <c r="B1877" t="s">
        <v>2052</v>
      </c>
      <c r="C1877" t="s">
        <v>150</v>
      </c>
      <c r="D1877" s="155">
        <v>17.95</v>
      </c>
    </row>
    <row r="1878" spans="1:4" x14ac:dyDescent="0.25">
      <c r="A1878">
        <v>40928</v>
      </c>
      <c r="B1878" t="s">
        <v>2053</v>
      </c>
      <c r="C1878" t="s">
        <v>151</v>
      </c>
      <c r="D1878" s="168">
        <v>3151.31</v>
      </c>
    </row>
    <row r="1879" spans="1:4" x14ac:dyDescent="0.25">
      <c r="A1879">
        <v>4083</v>
      </c>
      <c r="B1879" t="s">
        <v>2054</v>
      </c>
      <c r="C1879" t="s">
        <v>150</v>
      </c>
      <c r="D1879" s="155">
        <v>34.67</v>
      </c>
    </row>
    <row r="1880" spans="1:4" x14ac:dyDescent="0.25">
      <c r="A1880">
        <v>40818</v>
      </c>
      <c r="B1880" t="s">
        <v>2055</v>
      </c>
      <c r="C1880" t="s">
        <v>151</v>
      </c>
      <c r="D1880" s="168">
        <v>6086.2</v>
      </c>
    </row>
    <row r="1881" spans="1:4" x14ac:dyDescent="0.25">
      <c r="A1881">
        <v>43146</v>
      </c>
      <c r="B1881" t="s">
        <v>2056</v>
      </c>
      <c r="C1881" t="s">
        <v>147</v>
      </c>
      <c r="D1881" s="155">
        <v>8.06</v>
      </c>
    </row>
    <row r="1882" spans="1:4" x14ac:dyDescent="0.25">
      <c r="A1882">
        <v>2705</v>
      </c>
      <c r="B1882" t="s">
        <v>2057</v>
      </c>
      <c r="C1882" t="s">
        <v>158</v>
      </c>
      <c r="D1882" s="155">
        <v>0.89</v>
      </c>
    </row>
    <row r="1883" spans="1:4" x14ac:dyDescent="0.25">
      <c r="A1883">
        <v>14250</v>
      </c>
      <c r="B1883" t="s">
        <v>2058</v>
      </c>
      <c r="C1883" t="s">
        <v>158</v>
      </c>
      <c r="D1883" s="155">
        <v>0.91</v>
      </c>
    </row>
    <row r="1884" spans="1:4" x14ac:dyDescent="0.25">
      <c r="A1884">
        <v>11683</v>
      </c>
      <c r="B1884" t="s">
        <v>2059</v>
      </c>
      <c r="C1884" t="s">
        <v>145</v>
      </c>
      <c r="D1884" s="155">
        <v>40.49</v>
      </c>
    </row>
    <row r="1885" spans="1:4" x14ac:dyDescent="0.25">
      <c r="A1885">
        <v>11684</v>
      </c>
      <c r="B1885" t="s">
        <v>2060</v>
      </c>
      <c r="C1885" t="s">
        <v>145</v>
      </c>
      <c r="D1885" s="155">
        <v>44.32</v>
      </c>
    </row>
    <row r="1886" spans="1:4" x14ac:dyDescent="0.25">
      <c r="A1886">
        <v>6141</v>
      </c>
      <c r="B1886" t="s">
        <v>2061</v>
      </c>
      <c r="C1886" t="s">
        <v>145</v>
      </c>
      <c r="D1886" s="155">
        <v>4.5999999999999996</v>
      </c>
    </row>
    <row r="1887" spans="1:4" x14ac:dyDescent="0.25">
      <c r="A1887">
        <v>11681</v>
      </c>
      <c r="B1887" t="s">
        <v>2062</v>
      </c>
      <c r="C1887" t="s">
        <v>145</v>
      </c>
      <c r="D1887" s="155">
        <v>5.8</v>
      </c>
    </row>
    <row r="1888" spans="1:4" x14ac:dyDescent="0.25">
      <c r="A1888">
        <v>2706</v>
      </c>
      <c r="B1888" t="s">
        <v>2063</v>
      </c>
      <c r="C1888" t="s">
        <v>150</v>
      </c>
      <c r="D1888" s="155">
        <v>108.83</v>
      </c>
    </row>
    <row r="1889" spans="1:4" x14ac:dyDescent="0.25">
      <c r="A1889">
        <v>40811</v>
      </c>
      <c r="B1889" t="s">
        <v>2064</v>
      </c>
      <c r="C1889" t="s">
        <v>151</v>
      </c>
      <c r="D1889" s="168">
        <v>19101.490000000002</v>
      </c>
    </row>
    <row r="1890" spans="1:4" x14ac:dyDescent="0.25">
      <c r="A1890">
        <v>2707</v>
      </c>
      <c r="B1890" t="s">
        <v>2065</v>
      </c>
      <c r="C1890" t="s">
        <v>150</v>
      </c>
      <c r="D1890" s="155">
        <v>123.86</v>
      </c>
    </row>
    <row r="1891" spans="1:4" x14ac:dyDescent="0.25">
      <c r="A1891">
        <v>40813</v>
      </c>
      <c r="B1891" t="s">
        <v>2066</v>
      </c>
      <c r="C1891" t="s">
        <v>151</v>
      </c>
      <c r="D1891" s="168">
        <v>21741.43</v>
      </c>
    </row>
    <row r="1892" spans="1:4" x14ac:dyDescent="0.25">
      <c r="A1892">
        <v>2708</v>
      </c>
      <c r="B1892" t="s">
        <v>2067</v>
      </c>
      <c r="C1892" t="s">
        <v>150</v>
      </c>
      <c r="D1892" s="155">
        <v>169.31</v>
      </c>
    </row>
    <row r="1893" spans="1:4" x14ac:dyDescent="0.25">
      <c r="A1893">
        <v>40814</v>
      </c>
      <c r="B1893" t="s">
        <v>2068</v>
      </c>
      <c r="C1893" t="s">
        <v>151</v>
      </c>
      <c r="D1893" s="168">
        <v>29719.95</v>
      </c>
    </row>
    <row r="1894" spans="1:4" x14ac:dyDescent="0.25">
      <c r="A1894">
        <v>34779</v>
      </c>
      <c r="B1894" t="s">
        <v>2069</v>
      </c>
      <c r="C1894" t="s">
        <v>150</v>
      </c>
      <c r="D1894" s="155">
        <v>110.4</v>
      </c>
    </row>
    <row r="1895" spans="1:4" x14ac:dyDescent="0.25">
      <c r="A1895">
        <v>40936</v>
      </c>
      <c r="B1895" t="s">
        <v>2070</v>
      </c>
      <c r="C1895" t="s">
        <v>151</v>
      </c>
      <c r="D1895" s="168">
        <v>19380.14</v>
      </c>
    </row>
    <row r="1896" spans="1:4" x14ac:dyDescent="0.25">
      <c r="A1896">
        <v>34780</v>
      </c>
      <c r="B1896" t="s">
        <v>2071</v>
      </c>
      <c r="C1896" t="s">
        <v>150</v>
      </c>
      <c r="D1896" s="155">
        <v>124.55</v>
      </c>
    </row>
    <row r="1897" spans="1:4" x14ac:dyDescent="0.25">
      <c r="A1897">
        <v>40937</v>
      </c>
      <c r="B1897" t="s">
        <v>2072</v>
      </c>
      <c r="C1897" t="s">
        <v>151</v>
      </c>
      <c r="D1897" s="168">
        <v>21864.639999999999</v>
      </c>
    </row>
    <row r="1898" spans="1:4" x14ac:dyDescent="0.25">
      <c r="A1898">
        <v>34782</v>
      </c>
      <c r="B1898" t="s">
        <v>2073</v>
      </c>
      <c r="C1898" t="s">
        <v>150</v>
      </c>
      <c r="D1898" s="155">
        <v>170.69</v>
      </c>
    </row>
    <row r="1899" spans="1:4" x14ac:dyDescent="0.25">
      <c r="A1899">
        <v>40938</v>
      </c>
      <c r="B1899" t="s">
        <v>2074</v>
      </c>
      <c r="C1899" t="s">
        <v>151</v>
      </c>
      <c r="D1899" s="168">
        <v>29963.4</v>
      </c>
    </row>
    <row r="1900" spans="1:4" x14ac:dyDescent="0.25">
      <c r="A1900">
        <v>34783</v>
      </c>
      <c r="B1900" t="s">
        <v>2075</v>
      </c>
      <c r="C1900" t="s">
        <v>150</v>
      </c>
      <c r="D1900" s="155">
        <v>115.64</v>
      </c>
    </row>
    <row r="1901" spans="1:4" x14ac:dyDescent="0.25">
      <c r="A1901">
        <v>40939</v>
      </c>
      <c r="B1901" t="s">
        <v>2076</v>
      </c>
      <c r="C1901" t="s">
        <v>151</v>
      </c>
      <c r="D1901" s="168">
        <v>20300.03</v>
      </c>
    </row>
    <row r="1902" spans="1:4" x14ac:dyDescent="0.25">
      <c r="A1902">
        <v>34785</v>
      </c>
      <c r="B1902" t="s">
        <v>2077</v>
      </c>
      <c r="C1902" t="s">
        <v>150</v>
      </c>
      <c r="D1902" s="155">
        <v>111.9</v>
      </c>
    </row>
    <row r="1903" spans="1:4" x14ac:dyDescent="0.25">
      <c r="A1903">
        <v>40940</v>
      </c>
      <c r="B1903" t="s">
        <v>2078</v>
      </c>
      <c r="C1903" t="s">
        <v>151</v>
      </c>
      <c r="D1903" s="168">
        <v>19640.669999999998</v>
      </c>
    </row>
    <row r="1904" spans="1:4" x14ac:dyDescent="0.25">
      <c r="A1904">
        <v>38403</v>
      </c>
      <c r="B1904" t="s">
        <v>2079</v>
      </c>
      <c r="C1904" t="s">
        <v>145</v>
      </c>
      <c r="D1904" s="155">
        <v>59.82</v>
      </c>
    </row>
    <row r="1905" spans="1:4" x14ac:dyDescent="0.25">
      <c r="A1905">
        <v>43482</v>
      </c>
      <c r="B1905" t="s">
        <v>2080</v>
      </c>
      <c r="C1905" t="s">
        <v>150</v>
      </c>
      <c r="D1905" s="155">
        <v>0.75</v>
      </c>
    </row>
    <row r="1906" spans="1:4" x14ac:dyDescent="0.25">
      <c r="A1906">
        <v>43494</v>
      </c>
      <c r="B1906" t="s">
        <v>2081</v>
      </c>
      <c r="C1906" t="s">
        <v>151</v>
      </c>
      <c r="D1906" s="155">
        <v>140.69</v>
      </c>
    </row>
    <row r="1907" spans="1:4" x14ac:dyDescent="0.25">
      <c r="A1907">
        <v>43483</v>
      </c>
      <c r="B1907" t="s">
        <v>2082</v>
      </c>
      <c r="C1907" t="s">
        <v>150</v>
      </c>
      <c r="D1907" s="155">
        <v>1.34</v>
      </c>
    </row>
    <row r="1908" spans="1:4" x14ac:dyDescent="0.25">
      <c r="A1908">
        <v>43495</v>
      </c>
      <c r="B1908" t="s">
        <v>2083</v>
      </c>
      <c r="C1908" t="s">
        <v>151</v>
      </c>
      <c r="D1908" s="155">
        <v>253.46</v>
      </c>
    </row>
    <row r="1909" spans="1:4" x14ac:dyDescent="0.25">
      <c r="A1909">
        <v>43484</v>
      </c>
      <c r="B1909" t="s">
        <v>2084</v>
      </c>
      <c r="C1909" t="s">
        <v>150</v>
      </c>
      <c r="D1909" s="155">
        <v>1.1399999999999999</v>
      </c>
    </row>
    <row r="1910" spans="1:4" x14ac:dyDescent="0.25">
      <c r="A1910">
        <v>43496</v>
      </c>
      <c r="B1910" t="s">
        <v>2085</v>
      </c>
      <c r="C1910" t="s">
        <v>151</v>
      </c>
      <c r="D1910" s="155">
        <v>214.4</v>
      </c>
    </row>
    <row r="1911" spans="1:4" x14ac:dyDescent="0.25">
      <c r="A1911">
        <v>43485</v>
      </c>
      <c r="B1911" t="s">
        <v>2086</v>
      </c>
      <c r="C1911" t="s">
        <v>150</v>
      </c>
      <c r="D1911" s="155">
        <v>1.01</v>
      </c>
    </row>
    <row r="1912" spans="1:4" x14ac:dyDescent="0.25">
      <c r="A1912">
        <v>43497</v>
      </c>
      <c r="B1912" t="s">
        <v>2087</v>
      </c>
      <c r="C1912" t="s">
        <v>151</v>
      </c>
      <c r="D1912" s="155">
        <v>189.52</v>
      </c>
    </row>
    <row r="1913" spans="1:4" x14ac:dyDescent="0.25">
      <c r="A1913">
        <v>43487</v>
      </c>
      <c r="B1913" t="s">
        <v>2088</v>
      </c>
      <c r="C1913" t="s">
        <v>150</v>
      </c>
      <c r="D1913" s="155">
        <v>1.17</v>
      </c>
    </row>
    <row r="1914" spans="1:4" x14ac:dyDescent="0.25">
      <c r="A1914">
        <v>43499</v>
      </c>
      <c r="B1914" t="s">
        <v>2089</v>
      </c>
      <c r="C1914" t="s">
        <v>151</v>
      </c>
      <c r="D1914" s="155">
        <v>221.51</v>
      </c>
    </row>
    <row r="1915" spans="1:4" x14ac:dyDescent="0.25">
      <c r="A1915">
        <v>43486</v>
      </c>
      <c r="B1915" t="s">
        <v>2090</v>
      </c>
      <c r="C1915" t="s">
        <v>150</v>
      </c>
      <c r="D1915" s="155">
        <v>0.71</v>
      </c>
    </row>
    <row r="1916" spans="1:4" x14ac:dyDescent="0.25">
      <c r="A1916">
        <v>43498</v>
      </c>
      <c r="B1916" t="s">
        <v>2091</v>
      </c>
      <c r="C1916" t="s">
        <v>151</v>
      </c>
      <c r="D1916" s="155">
        <v>133.44999999999999</v>
      </c>
    </row>
    <row r="1917" spans="1:4" x14ac:dyDescent="0.25">
      <c r="A1917">
        <v>43488</v>
      </c>
      <c r="B1917" t="s">
        <v>2092</v>
      </c>
      <c r="C1917" t="s">
        <v>150</v>
      </c>
      <c r="D1917" s="155">
        <v>0.82</v>
      </c>
    </row>
    <row r="1918" spans="1:4" x14ac:dyDescent="0.25">
      <c r="A1918">
        <v>43500</v>
      </c>
      <c r="B1918" t="s">
        <v>2093</v>
      </c>
      <c r="C1918" t="s">
        <v>151</v>
      </c>
      <c r="D1918" s="155">
        <v>154.53</v>
      </c>
    </row>
    <row r="1919" spans="1:4" x14ac:dyDescent="0.25">
      <c r="A1919">
        <v>43489</v>
      </c>
      <c r="B1919" t="s">
        <v>2094</v>
      </c>
      <c r="C1919" t="s">
        <v>150</v>
      </c>
      <c r="D1919" s="155">
        <v>1.17</v>
      </c>
    </row>
    <row r="1920" spans="1:4" x14ac:dyDescent="0.25">
      <c r="A1920">
        <v>43501</v>
      </c>
      <c r="B1920" t="s">
        <v>2095</v>
      </c>
      <c r="C1920" t="s">
        <v>151</v>
      </c>
      <c r="D1920" s="155">
        <v>220.75</v>
      </c>
    </row>
    <row r="1921" spans="1:4" x14ac:dyDescent="0.25">
      <c r="A1921">
        <v>43490</v>
      </c>
      <c r="B1921" t="s">
        <v>2096</v>
      </c>
      <c r="C1921" t="s">
        <v>150</v>
      </c>
      <c r="D1921" s="155">
        <v>1.68</v>
      </c>
    </row>
    <row r="1922" spans="1:4" x14ac:dyDescent="0.25">
      <c r="A1922">
        <v>43502</v>
      </c>
      <c r="B1922" t="s">
        <v>2097</v>
      </c>
      <c r="C1922" t="s">
        <v>151</v>
      </c>
      <c r="D1922" s="155">
        <v>316.25</v>
      </c>
    </row>
    <row r="1923" spans="1:4" x14ac:dyDescent="0.25">
      <c r="A1923">
        <v>43491</v>
      </c>
      <c r="B1923" t="s">
        <v>2098</v>
      </c>
      <c r="C1923" t="s">
        <v>150</v>
      </c>
      <c r="D1923" s="155">
        <v>1.25</v>
      </c>
    </row>
    <row r="1924" spans="1:4" x14ac:dyDescent="0.25">
      <c r="A1924">
        <v>43503</v>
      </c>
      <c r="B1924" t="s">
        <v>2099</v>
      </c>
      <c r="C1924" t="s">
        <v>151</v>
      </c>
      <c r="D1924" s="155">
        <v>235.5</v>
      </c>
    </row>
    <row r="1925" spans="1:4" x14ac:dyDescent="0.25">
      <c r="A1925">
        <v>43492</v>
      </c>
      <c r="B1925" t="s">
        <v>2100</v>
      </c>
      <c r="C1925" t="s">
        <v>150</v>
      </c>
      <c r="D1925" s="155">
        <v>1.68</v>
      </c>
    </row>
    <row r="1926" spans="1:4" x14ac:dyDescent="0.25">
      <c r="A1926">
        <v>43504</v>
      </c>
      <c r="B1926" t="s">
        <v>2101</v>
      </c>
      <c r="C1926" t="s">
        <v>151</v>
      </c>
      <c r="D1926" s="155">
        <v>317.67</v>
      </c>
    </row>
    <row r="1927" spans="1:4" x14ac:dyDescent="0.25">
      <c r="A1927">
        <v>43493</v>
      </c>
      <c r="B1927" t="s">
        <v>2102</v>
      </c>
      <c r="C1927" t="s">
        <v>150</v>
      </c>
      <c r="D1927" s="155">
        <v>0.67</v>
      </c>
    </row>
    <row r="1928" spans="1:4" x14ac:dyDescent="0.25">
      <c r="A1928">
        <v>43505</v>
      </c>
      <c r="B1928" t="s">
        <v>2103</v>
      </c>
      <c r="C1928" t="s">
        <v>151</v>
      </c>
      <c r="D1928" s="155">
        <v>126.7</v>
      </c>
    </row>
    <row r="1929" spans="1:4" x14ac:dyDescent="0.25">
      <c r="A1929">
        <v>37774</v>
      </c>
      <c r="B1929" t="s">
        <v>2104</v>
      </c>
      <c r="C1929" t="s">
        <v>145</v>
      </c>
      <c r="D1929" s="168">
        <v>450184.09</v>
      </c>
    </row>
    <row r="1930" spans="1:4" x14ac:dyDescent="0.25">
      <c r="A1930">
        <v>38630</v>
      </c>
      <c r="B1930" t="s">
        <v>2105</v>
      </c>
      <c r="C1930" t="s">
        <v>145</v>
      </c>
      <c r="D1930" s="168">
        <v>1560742.18</v>
      </c>
    </row>
    <row r="1931" spans="1:4" x14ac:dyDescent="0.25">
      <c r="A1931">
        <v>38629</v>
      </c>
      <c r="B1931" t="s">
        <v>2106</v>
      </c>
      <c r="C1931" t="s">
        <v>145</v>
      </c>
      <c r="D1931" s="168">
        <v>2323242.1800000002</v>
      </c>
    </row>
    <row r="1932" spans="1:4" x14ac:dyDescent="0.25">
      <c r="A1932">
        <v>38476</v>
      </c>
      <c r="B1932" t="s">
        <v>2107</v>
      </c>
      <c r="C1932" t="s">
        <v>145</v>
      </c>
      <c r="D1932" s="155">
        <v>449.56</v>
      </c>
    </row>
    <row r="1933" spans="1:4" x14ac:dyDescent="0.25">
      <c r="A1933">
        <v>38477</v>
      </c>
      <c r="B1933" t="s">
        <v>2108</v>
      </c>
      <c r="C1933" t="s">
        <v>145</v>
      </c>
      <c r="D1933" s="168">
        <v>1273.1600000000001</v>
      </c>
    </row>
    <row r="1934" spans="1:4" x14ac:dyDescent="0.25">
      <c r="A1934">
        <v>40635</v>
      </c>
      <c r="B1934" t="s">
        <v>2109</v>
      </c>
      <c r="C1934" t="s">
        <v>145</v>
      </c>
      <c r="D1934" s="168">
        <v>1166667.3500000001</v>
      </c>
    </row>
    <row r="1935" spans="1:4" x14ac:dyDescent="0.25">
      <c r="A1935">
        <v>36483</v>
      </c>
      <c r="B1935" t="s">
        <v>2110</v>
      </c>
      <c r="C1935" t="s">
        <v>145</v>
      </c>
      <c r="D1935" s="168">
        <v>1057187.5</v>
      </c>
    </row>
    <row r="1936" spans="1:4" x14ac:dyDescent="0.25">
      <c r="A1936">
        <v>14525</v>
      </c>
      <c r="B1936" t="s">
        <v>2111</v>
      </c>
      <c r="C1936" t="s">
        <v>145</v>
      </c>
      <c r="D1936" s="168">
        <v>1106937.5</v>
      </c>
    </row>
    <row r="1937" spans="1:4" x14ac:dyDescent="0.25">
      <c r="A1937">
        <v>36482</v>
      </c>
      <c r="B1937" t="s">
        <v>2112</v>
      </c>
      <c r="C1937" t="s">
        <v>145</v>
      </c>
      <c r="D1937" s="168">
        <v>949353.08</v>
      </c>
    </row>
    <row r="1938" spans="1:4" x14ac:dyDescent="0.25">
      <c r="A1938">
        <v>36408</v>
      </c>
      <c r="B1938" t="s">
        <v>2113</v>
      </c>
      <c r="C1938" t="s">
        <v>145</v>
      </c>
      <c r="D1938" s="168">
        <v>1134300</v>
      </c>
    </row>
    <row r="1939" spans="1:4" x14ac:dyDescent="0.25">
      <c r="A1939">
        <v>2723</v>
      </c>
      <c r="B1939" t="s">
        <v>2114</v>
      </c>
      <c r="C1939" t="s">
        <v>145</v>
      </c>
      <c r="D1939" s="168">
        <v>870625</v>
      </c>
    </row>
    <row r="1940" spans="1:4" x14ac:dyDescent="0.25">
      <c r="A1940">
        <v>36481</v>
      </c>
      <c r="B1940" t="s">
        <v>2115</v>
      </c>
      <c r="C1940" t="s">
        <v>145</v>
      </c>
      <c r="D1940" s="168">
        <v>1038531.25</v>
      </c>
    </row>
    <row r="1941" spans="1:4" x14ac:dyDescent="0.25">
      <c r="A1941">
        <v>10685</v>
      </c>
      <c r="B1941" t="s">
        <v>2116</v>
      </c>
      <c r="C1941" t="s">
        <v>145</v>
      </c>
      <c r="D1941" s="168">
        <v>995000</v>
      </c>
    </row>
    <row r="1942" spans="1:4" x14ac:dyDescent="0.25">
      <c r="A1942">
        <v>40636</v>
      </c>
      <c r="B1942" t="s">
        <v>2117</v>
      </c>
      <c r="C1942" t="s">
        <v>145</v>
      </c>
      <c r="D1942" s="168">
        <v>1123136.1000000001</v>
      </c>
    </row>
    <row r="1943" spans="1:4" x14ac:dyDescent="0.25">
      <c r="A1943">
        <v>4111</v>
      </c>
      <c r="B1943" t="s">
        <v>2118</v>
      </c>
      <c r="C1943" t="s">
        <v>145</v>
      </c>
      <c r="D1943" s="155">
        <v>52.35</v>
      </c>
    </row>
    <row r="1944" spans="1:4" x14ac:dyDescent="0.25">
      <c r="A1944">
        <v>44538</v>
      </c>
      <c r="B1944" t="s">
        <v>2119</v>
      </c>
      <c r="C1944" t="s">
        <v>145</v>
      </c>
      <c r="D1944" s="155">
        <v>40.869999999999997</v>
      </c>
    </row>
    <row r="1945" spans="1:4" x14ac:dyDescent="0.25">
      <c r="A1945">
        <v>12</v>
      </c>
      <c r="B1945" t="s">
        <v>2120</v>
      </c>
      <c r="C1945" t="s">
        <v>145</v>
      </c>
      <c r="D1945" s="155">
        <v>12.25</v>
      </c>
    </row>
    <row r="1946" spans="1:4" x14ac:dyDescent="0.25">
      <c r="A1946">
        <v>37554</v>
      </c>
      <c r="B1946" t="s">
        <v>2121</v>
      </c>
      <c r="C1946" t="s">
        <v>145</v>
      </c>
      <c r="D1946" s="155">
        <v>223.13</v>
      </c>
    </row>
    <row r="1947" spans="1:4" x14ac:dyDescent="0.25">
      <c r="A1947">
        <v>37555</v>
      </c>
      <c r="B1947" t="s">
        <v>2122</v>
      </c>
      <c r="C1947" t="s">
        <v>145</v>
      </c>
      <c r="D1947" s="155">
        <v>271.42</v>
      </c>
    </row>
    <row r="1948" spans="1:4" x14ac:dyDescent="0.25">
      <c r="A1948">
        <v>10902</v>
      </c>
      <c r="B1948" t="s">
        <v>2123</v>
      </c>
      <c r="C1948" t="s">
        <v>145</v>
      </c>
      <c r="D1948" s="155">
        <v>68.11</v>
      </c>
    </row>
    <row r="1949" spans="1:4" x14ac:dyDescent="0.25">
      <c r="A1949">
        <v>20965</v>
      </c>
      <c r="B1949" t="s">
        <v>2124</v>
      </c>
      <c r="C1949" t="s">
        <v>145</v>
      </c>
      <c r="D1949" s="155">
        <v>68.739999999999995</v>
      </c>
    </row>
    <row r="1950" spans="1:4" x14ac:dyDescent="0.25">
      <c r="A1950">
        <v>20966</v>
      </c>
      <c r="B1950" t="s">
        <v>2125</v>
      </c>
      <c r="C1950" t="s">
        <v>145</v>
      </c>
      <c r="D1950" s="155">
        <v>74.010000000000005</v>
      </c>
    </row>
    <row r="1951" spans="1:4" x14ac:dyDescent="0.25">
      <c r="A1951">
        <v>10903</v>
      </c>
      <c r="B1951" t="s">
        <v>2126</v>
      </c>
      <c r="C1951" t="s">
        <v>145</v>
      </c>
      <c r="D1951" s="155">
        <v>112.19</v>
      </c>
    </row>
    <row r="1952" spans="1:4" x14ac:dyDescent="0.25">
      <c r="A1952">
        <v>20967</v>
      </c>
      <c r="B1952" t="s">
        <v>2127</v>
      </c>
      <c r="C1952" t="s">
        <v>145</v>
      </c>
      <c r="D1952" s="155">
        <v>112.19</v>
      </c>
    </row>
    <row r="1953" spans="1:4" x14ac:dyDescent="0.25">
      <c r="A1953">
        <v>20968</v>
      </c>
      <c r="B1953" t="s">
        <v>2128</v>
      </c>
      <c r="C1953" t="s">
        <v>145</v>
      </c>
      <c r="D1953" s="155">
        <v>123.04</v>
      </c>
    </row>
    <row r="1954" spans="1:4" x14ac:dyDescent="0.25">
      <c r="A1954">
        <v>11359</v>
      </c>
      <c r="B1954" t="s">
        <v>2129</v>
      </c>
      <c r="C1954" t="s">
        <v>145</v>
      </c>
      <c r="D1954" s="155">
        <v>799</v>
      </c>
    </row>
    <row r="1955" spans="1:4" x14ac:dyDescent="0.25">
      <c r="A1955">
        <v>39017</v>
      </c>
      <c r="B1955" t="s">
        <v>2130</v>
      </c>
      <c r="C1955" t="s">
        <v>145</v>
      </c>
      <c r="D1955" s="155">
        <v>0.22</v>
      </c>
    </row>
    <row r="1956" spans="1:4" x14ac:dyDescent="0.25">
      <c r="A1956">
        <v>39315</v>
      </c>
      <c r="B1956" t="s">
        <v>2131</v>
      </c>
      <c r="C1956" t="s">
        <v>145</v>
      </c>
      <c r="D1956" s="155">
        <v>0.35</v>
      </c>
    </row>
    <row r="1957" spans="1:4" x14ac:dyDescent="0.25">
      <c r="A1957">
        <v>39016</v>
      </c>
      <c r="B1957" t="s">
        <v>2132</v>
      </c>
      <c r="C1957" t="s">
        <v>145</v>
      </c>
      <c r="D1957" s="155">
        <v>0.36</v>
      </c>
    </row>
    <row r="1958" spans="1:4" x14ac:dyDescent="0.25">
      <c r="A1958">
        <v>39481</v>
      </c>
      <c r="B1958" t="s">
        <v>2133</v>
      </c>
      <c r="C1958" t="s">
        <v>145</v>
      </c>
      <c r="D1958" s="155">
        <v>1.74</v>
      </c>
    </row>
    <row r="1959" spans="1:4" x14ac:dyDescent="0.25">
      <c r="A1959">
        <v>39013</v>
      </c>
      <c r="B1959" t="s">
        <v>2134</v>
      </c>
      <c r="C1959" t="s">
        <v>145</v>
      </c>
      <c r="D1959" s="155">
        <v>1.48</v>
      </c>
    </row>
    <row r="1960" spans="1:4" x14ac:dyDescent="0.25">
      <c r="A1960">
        <v>44919</v>
      </c>
      <c r="B1960" t="s">
        <v>2135</v>
      </c>
      <c r="C1960" t="s">
        <v>145</v>
      </c>
      <c r="D1960" s="155">
        <v>2.77</v>
      </c>
    </row>
    <row r="1961" spans="1:4" x14ac:dyDescent="0.25">
      <c r="A1961">
        <v>40433</v>
      </c>
      <c r="B1961" t="s">
        <v>2136</v>
      </c>
      <c r="C1961" t="s">
        <v>145</v>
      </c>
      <c r="D1961" s="155">
        <v>1.53</v>
      </c>
    </row>
    <row r="1962" spans="1:4" x14ac:dyDescent="0.25">
      <c r="A1962">
        <v>20219</v>
      </c>
      <c r="B1962" t="s">
        <v>2137</v>
      </c>
      <c r="C1962" t="s">
        <v>145</v>
      </c>
      <c r="D1962" s="168">
        <v>106150</v>
      </c>
    </row>
    <row r="1963" spans="1:4" x14ac:dyDescent="0.25">
      <c r="A1963">
        <v>36484</v>
      </c>
      <c r="B1963" t="s">
        <v>2138</v>
      </c>
      <c r="C1963" t="s">
        <v>145</v>
      </c>
      <c r="D1963" s="168">
        <v>225337.12</v>
      </c>
    </row>
    <row r="1964" spans="1:4" x14ac:dyDescent="0.25">
      <c r="A1964">
        <v>38367</v>
      </c>
      <c r="B1964" t="s">
        <v>2139</v>
      </c>
      <c r="C1964" t="s">
        <v>145</v>
      </c>
      <c r="D1964" s="155">
        <v>24.15</v>
      </c>
    </row>
    <row r="1965" spans="1:4" x14ac:dyDescent="0.25">
      <c r="A1965">
        <v>38368</v>
      </c>
      <c r="B1965" t="s">
        <v>2140</v>
      </c>
      <c r="C1965" t="s">
        <v>145</v>
      </c>
      <c r="D1965" s="155">
        <v>8.1300000000000008</v>
      </c>
    </row>
    <row r="1966" spans="1:4" x14ac:dyDescent="0.25">
      <c r="A1966">
        <v>38091</v>
      </c>
      <c r="B1966" t="s">
        <v>2141</v>
      </c>
      <c r="C1966" t="s">
        <v>145</v>
      </c>
      <c r="D1966" s="155">
        <v>2.75</v>
      </c>
    </row>
    <row r="1967" spans="1:4" x14ac:dyDescent="0.25">
      <c r="A1967">
        <v>38095</v>
      </c>
      <c r="B1967" t="s">
        <v>2142</v>
      </c>
      <c r="C1967" t="s">
        <v>145</v>
      </c>
      <c r="D1967" s="155">
        <v>5.82</v>
      </c>
    </row>
    <row r="1968" spans="1:4" x14ac:dyDescent="0.25">
      <c r="A1968">
        <v>38092</v>
      </c>
      <c r="B1968" t="s">
        <v>2143</v>
      </c>
      <c r="C1968" t="s">
        <v>145</v>
      </c>
      <c r="D1968" s="155">
        <v>2.61</v>
      </c>
    </row>
    <row r="1969" spans="1:4" x14ac:dyDescent="0.25">
      <c r="A1969">
        <v>38093</v>
      </c>
      <c r="B1969" t="s">
        <v>2144</v>
      </c>
      <c r="C1969" t="s">
        <v>145</v>
      </c>
      <c r="D1969" s="155">
        <v>2.7</v>
      </c>
    </row>
    <row r="1970" spans="1:4" x14ac:dyDescent="0.25">
      <c r="A1970">
        <v>38096</v>
      </c>
      <c r="B1970" t="s">
        <v>2145</v>
      </c>
      <c r="C1970" t="s">
        <v>145</v>
      </c>
      <c r="D1970" s="155">
        <v>6.26</v>
      </c>
    </row>
    <row r="1971" spans="1:4" x14ac:dyDescent="0.25">
      <c r="A1971">
        <v>38094</v>
      </c>
      <c r="B1971" t="s">
        <v>2146</v>
      </c>
      <c r="C1971" t="s">
        <v>145</v>
      </c>
      <c r="D1971" s="155">
        <v>3.3</v>
      </c>
    </row>
    <row r="1972" spans="1:4" x14ac:dyDescent="0.25">
      <c r="A1972">
        <v>38097</v>
      </c>
      <c r="B1972" t="s">
        <v>2147</v>
      </c>
      <c r="C1972" t="s">
        <v>145</v>
      </c>
      <c r="D1972" s="155">
        <v>6.71</v>
      </c>
    </row>
    <row r="1973" spans="1:4" x14ac:dyDescent="0.25">
      <c r="A1973">
        <v>38098</v>
      </c>
      <c r="B1973" t="s">
        <v>2148</v>
      </c>
      <c r="C1973" t="s">
        <v>145</v>
      </c>
      <c r="D1973" s="155">
        <v>6.71</v>
      </c>
    </row>
    <row r="1974" spans="1:4" x14ac:dyDescent="0.25">
      <c r="A1974">
        <v>11186</v>
      </c>
      <c r="B1974" t="s">
        <v>2149</v>
      </c>
      <c r="C1974" t="s">
        <v>152</v>
      </c>
      <c r="D1974" s="155">
        <v>427.13</v>
      </c>
    </row>
    <row r="1975" spans="1:4" x14ac:dyDescent="0.25">
      <c r="A1975">
        <v>11558</v>
      </c>
      <c r="B1975" t="s">
        <v>2150</v>
      </c>
      <c r="C1975" t="s">
        <v>153</v>
      </c>
      <c r="D1975" s="155">
        <v>13.96</v>
      </c>
    </row>
    <row r="1976" spans="1:4" x14ac:dyDescent="0.25">
      <c r="A1976">
        <v>11557</v>
      </c>
      <c r="B1976" t="s">
        <v>2151</v>
      </c>
      <c r="C1976" t="s">
        <v>153</v>
      </c>
      <c r="D1976" s="155">
        <v>35.35</v>
      </c>
    </row>
    <row r="1977" spans="1:4" x14ac:dyDescent="0.25">
      <c r="A1977">
        <v>2759</v>
      </c>
      <c r="B1977" t="s">
        <v>2152</v>
      </c>
      <c r="C1977" t="s">
        <v>145</v>
      </c>
      <c r="D1977" s="155">
        <v>10.43</v>
      </c>
    </row>
    <row r="1978" spans="1:4" x14ac:dyDescent="0.25">
      <c r="A1978">
        <v>38124</v>
      </c>
      <c r="B1978" t="s">
        <v>2153</v>
      </c>
      <c r="C1978" t="s">
        <v>145</v>
      </c>
      <c r="D1978" s="155">
        <v>34.5</v>
      </c>
    </row>
    <row r="1979" spans="1:4" x14ac:dyDescent="0.25">
      <c r="A1979">
        <v>38380</v>
      </c>
      <c r="B1979" t="s">
        <v>2154</v>
      </c>
      <c r="C1979" t="s">
        <v>145</v>
      </c>
      <c r="D1979" s="155">
        <v>38.380000000000003</v>
      </c>
    </row>
    <row r="1980" spans="1:4" x14ac:dyDescent="0.25">
      <c r="A1980">
        <v>42429</v>
      </c>
      <c r="B1980" t="s">
        <v>2155</v>
      </c>
      <c r="C1980" t="s">
        <v>145</v>
      </c>
      <c r="D1980" s="168">
        <v>5972.04</v>
      </c>
    </row>
    <row r="1981" spans="1:4" x14ac:dyDescent="0.25">
      <c r="A1981">
        <v>39616</v>
      </c>
      <c r="B1981" t="s">
        <v>2156</v>
      </c>
      <c r="C1981" t="s">
        <v>145</v>
      </c>
      <c r="D1981" s="155">
        <v>554.53</v>
      </c>
    </row>
    <row r="1982" spans="1:4" x14ac:dyDescent="0.25">
      <c r="A1982">
        <v>39618</v>
      </c>
      <c r="B1982" t="s">
        <v>2157</v>
      </c>
      <c r="C1982" t="s">
        <v>145</v>
      </c>
      <c r="D1982" s="168">
        <v>1005.82</v>
      </c>
    </row>
    <row r="1983" spans="1:4" x14ac:dyDescent="0.25">
      <c r="A1983">
        <v>39619</v>
      </c>
      <c r="B1983" t="s">
        <v>2158</v>
      </c>
      <c r="C1983" t="s">
        <v>145</v>
      </c>
      <c r="D1983" s="168">
        <v>1377.57</v>
      </c>
    </row>
    <row r="1984" spans="1:4" x14ac:dyDescent="0.25">
      <c r="A1984">
        <v>39613</v>
      </c>
      <c r="B1984" t="s">
        <v>2159</v>
      </c>
      <c r="C1984" t="s">
        <v>145</v>
      </c>
      <c r="D1984" s="155">
        <v>220.27</v>
      </c>
    </row>
    <row r="1985" spans="1:4" x14ac:dyDescent="0.25">
      <c r="A1985">
        <v>39614</v>
      </c>
      <c r="B1985" t="s">
        <v>2160</v>
      </c>
      <c r="C1985" t="s">
        <v>145</v>
      </c>
      <c r="D1985" s="155">
        <v>321.36</v>
      </c>
    </row>
    <row r="1986" spans="1:4" x14ac:dyDescent="0.25">
      <c r="A1986">
        <v>38538</v>
      </c>
      <c r="B1986" t="s">
        <v>2161</v>
      </c>
      <c r="C1986" t="s">
        <v>146</v>
      </c>
      <c r="D1986" s="155">
        <v>75.3</v>
      </c>
    </row>
    <row r="1987" spans="1:4" x14ac:dyDescent="0.25">
      <c r="A1987">
        <v>38539</v>
      </c>
      <c r="B1987" t="s">
        <v>2162</v>
      </c>
      <c r="C1987" t="s">
        <v>146</v>
      </c>
      <c r="D1987" s="155">
        <v>102.39</v>
      </c>
    </row>
    <row r="1988" spans="1:4" x14ac:dyDescent="0.25">
      <c r="A1988">
        <v>38540</v>
      </c>
      <c r="B1988" t="s">
        <v>2163</v>
      </c>
      <c r="C1988" t="s">
        <v>146</v>
      </c>
      <c r="D1988" s="155">
        <v>262.42</v>
      </c>
    </row>
    <row r="1989" spans="1:4" x14ac:dyDescent="0.25">
      <c r="A1989">
        <v>38384</v>
      </c>
      <c r="B1989" t="s">
        <v>2164</v>
      </c>
      <c r="C1989" t="s">
        <v>145</v>
      </c>
      <c r="D1989" s="155">
        <v>21.08</v>
      </c>
    </row>
    <row r="1990" spans="1:4" x14ac:dyDescent="0.25">
      <c r="A1990">
        <v>13</v>
      </c>
      <c r="B1990" t="s">
        <v>2165</v>
      </c>
      <c r="C1990" t="s">
        <v>147</v>
      </c>
      <c r="D1990" s="155">
        <v>18.86</v>
      </c>
    </row>
    <row r="1991" spans="1:4" x14ac:dyDescent="0.25">
      <c r="A1991">
        <v>2762</v>
      </c>
      <c r="B1991" t="s">
        <v>2166</v>
      </c>
      <c r="C1991" t="s">
        <v>146</v>
      </c>
      <c r="D1991" s="155">
        <v>13.03</v>
      </c>
    </row>
    <row r="1992" spans="1:4" x14ac:dyDescent="0.25">
      <c r="A1992">
        <v>21142</v>
      </c>
      <c r="B1992" t="s">
        <v>2167</v>
      </c>
      <c r="C1992" t="s">
        <v>145</v>
      </c>
      <c r="D1992" s="155">
        <v>40.299999999999997</v>
      </c>
    </row>
    <row r="1993" spans="1:4" x14ac:dyDescent="0.25">
      <c r="A1993">
        <v>4223</v>
      </c>
      <c r="B1993" t="s">
        <v>2168</v>
      </c>
      <c r="C1993" t="s">
        <v>148</v>
      </c>
      <c r="D1993" s="155">
        <v>4.45</v>
      </c>
    </row>
    <row r="1994" spans="1:4" x14ac:dyDescent="0.25">
      <c r="A1994">
        <v>37372</v>
      </c>
      <c r="B1994" t="s">
        <v>2169</v>
      </c>
      <c r="C1994" t="s">
        <v>150</v>
      </c>
      <c r="D1994" s="155">
        <v>1.1399999999999999</v>
      </c>
    </row>
    <row r="1995" spans="1:4" x14ac:dyDescent="0.25">
      <c r="A1995">
        <v>40863</v>
      </c>
      <c r="B1995" t="s">
        <v>2170</v>
      </c>
      <c r="C1995" t="s">
        <v>151</v>
      </c>
      <c r="D1995" s="155">
        <v>215.56</v>
      </c>
    </row>
    <row r="1996" spans="1:4" x14ac:dyDescent="0.25">
      <c r="A1996">
        <v>38475</v>
      </c>
      <c r="B1996" t="s">
        <v>2171</v>
      </c>
      <c r="C1996" t="s">
        <v>145</v>
      </c>
      <c r="D1996" s="155">
        <v>39.200000000000003</v>
      </c>
    </row>
    <row r="1997" spans="1:4" x14ac:dyDescent="0.25">
      <c r="A1997">
        <v>38474</v>
      </c>
      <c r="B1997" t="s">
        <v>2172</v>
      </c>
      <c r="C1997" t="s">
        <v>145</v>
      </c>
      <c r="D1997" s="155">
        <v>48.46</v>
      </c>
    </row>
    <row r="1998" spans="1:4" x14ac:dyDescent="0.25">
      <c r="A1998">
        <v>10886</v>
      </c>
      <c r="B1998" t="s">
        <v>2173</v>
      </c>
      <c r="C1998" t="s">
        <v>145</v>
      </c>
      <c r="D1998" s="155">
        <v>192.5</v>
      </c>
    </row>
    <row r="1999" spans="1:4" x14ac:dyDescent="0.25">
      <c r="A1999">
        <v>10888</v>
      </c>
      <c r="B1999" t="s">
        <v>2174</v>
      </c>
      <c r="C1999" t="s">
        <v>145</v>
      </c>
      <c r="D1999" s="155">
        <v>609.23</v>
      </c>
    </row>
    <row r="2000" spans="1:4" x14ac:dyDescent="0.25">
      <c r="A2000">
        <v>10889</v>
      </c>
      <c r="B2000" t="s">
        <v>2175</v>
      </c>
      <c r="C2000" t="s">
        <v>145</v>
      </c>
      <c r="D2000" s="155">
        <v>660</v>
      </c>
    </row>
    <row r="2001" spans="1:4" x14ac:dyDescent="0.25">
      <c r="A2001">
        <v>10890</v>
      </c>
      <c r="B2001" t="s">
        <v>2176</v>
      </c>
      <c r="C2001" t="s">
        <v>145</v>
      </c>
      <c r="D2001" s="155">
        <v>304.61</v>
      </c>
    </row>
    <row r="2002" spans="1:4" x14ac:dyDescent="0.25">
      <c r="A2002">
        <v>10891</v>
      </c>
      <c r="B2002" t="s">
        <v>2177</v>
      </c>
      <c r="C2002" t="s">
        <v>145</v>
      </c>
      <c r="D2002" s="155">
        <v>186.15</v>
      </c>
    </row>
    <row r="2003" spans="1:4" x14ac:dyDescent="0.25">
      <c r="A2003">
        <v>10892</v>
      </c>
      <c r="B2003" t="s">
        <v>2178</v>
      </c>
      <c r="C2003" t="s">
        <v>145</v>
      </c>
      <c r="D2003" s="155">
        <v>220</v>
      </c>
    </row>
    <row r="2004" spans="1:4" x14ac:dyDescent="0.25">
      <c r="A2004">
        <v>20977</v>
      </c>
      <c r="B2004" t="s">
        <v>2179</v>
      </c>
      <c r="C2004" t="s">
        <v>145</v>
      </c>
      <c r="D2004" s="155">
        <v>262.3</v>
      </c>
    </row>
    <row r="2005" spans="1:4" x14ac:dyDescent="0.25">
      <c r="A2005">
        <v>3073</v>
      </c>
      <c r="B2005" t="s">
        <v>2180</v>
      </c>
      <c r="C2005" t="s">
        <v>145</v>
      </c>
      <c r="D2005" s="155">
        <v>244.36</v>
      </c>
    </row>
    <row r="2006" spans="1:4" x14ac:dyDescent="0.25">
      <c r="A2006">
        <v>3074</v>
      </c>
      <c r="B2006" t="s">
        <v>2181</v>
      </c>
      <c r="C2006" t="s">
        <v>145</v>
      </c>
      <c r="D2006" s="155">
        <v>154.27000000000001</v>
      </c>
    </row>
    <row r="2007" spans="1:4" x14ac:dyDescent="0.25">
      <c r="A2007">
        <v>3076</v>
      </c>
      <c r="B2007" t="s">
        <v>2182</v>
      </c>
      <c r="C2007" t="s">
        <v>145</v>
      </c>
      <c r="D2007" s="155">
        <v>200.89</v>
      </c>
    </row>
    <row r="2008" spans="1:4" x14ac:dyDescent="0.25">
      <c r="A2008">
        <v>3075</v>
      </c>
      <c r="B2008" t="s">
        <v>2183</v>
      </c>
      <c r="C2008" t="s">
        <v>145</v>
      </c>
      <c r="D2008" s="155">
        <v>126.95</v>
      </c>
    </row>
    <row r="2009" spans="1:4" x14ac:dyDescent="0.25">
      <c r="A2009">
        <v>10781</v>
      </c>
      <c r="B2009" t="s">
        <v>2184</v>
      </c>
      <c r="C2009" t="s">
        <v>145</v>
      </c>
      <c r="D2009" s="155">
        <v>17.21</v>
      </c>
    </row>
    <row r="2010" spans="1:4" x14ac:dyDescent="0.25">
      <c r="A2010">
        <v>43612</v>
      </c>
      <c r="B2010" t="s">
        <v>2185</v>
      </c>
      <c r="C2010" t="s">
        <v>156</v>
      </c>
      <c r="D2010" s="155">
        <v>78.17</v>
      </c>
    </row>
    <row r="2011" spans="1:4" x14ac:dyDescent="0.25">
      <c r="A2011">
        <v>43613</v>
      </c>
      <c r="B2011" t="s">
        <v>2186</v>
      </c>
      <c r="C2011" t="s">
        <v>156</v>
      </c>
      <c r="D2011" s="155">
        <v>64.72</v>
      </c>
    </row>
    <row r="2012" spans="1:4" x14ac:dyDescent="0.25">
      <c r="A2012">
        <v>11480</v>
      </c>
      <c r="B2012" t="s">
        <v>2187</v>
      </c>
      <c r="C2012" t="s">
        <v>156</v>
      </c>
      <c r="D2012" s="155">
        <v>99.32</v>
      </c>
    </row>
    <row r="2013" spans="1:4" x14ac:dyDescent="0.25">
      <c r="A2013">
        <v>11469</v>
      </c>
      <c r="B2013" t="s">
        <v>2188</v>
      </c>
      <c r="C2013" t="s">
        <v>145</v>
      </c>
      <c r="D2013" s="155">
        <v>10.6</v>
      </c>
    </row>
    <row r="2014" spans="1:4" x14ac:dyDescent="0.25">
      <c r="A2014">
        <v>11468</v>
      </c>
      <c r="B2014" t="s">
        <v>2189</v>
      </c>
      <c r="C2014" t="s">
        <v>145</v>
      </c>
      <c r="D2014" s="155">
        <v>10.61</v>
      </c>
    </row>
    <row r="2015" spans="1:4" x14ac:dyDescent="0.25">
      <c r="A2015">
        <v>11484</v>
      </c>
      <c r="B2015" t="s">
        <v>2190</v>
      </c>
      <c r="C2015" t="s">
        <v>145</v>
      </c>
      <c r="D2015" s="155">
        <v>46.59</v>
      </c>
    </row>
    <row r="2016" spans="1:4" x14ac:dyDescent="0.25">
      <c r="A2016">
        <v>38155</v>
      </c>
      <c r="B2016" t="s">
        <v>2191</v>
      </c>
      <c r="C2016" t="s">
        <v>145</v>
      </c>
      <c r="D2016" s="155">
        <v>72.34</v>
      </c>
    </row>
    <row r="2017" spans="1:4" x14ac:dyDescent="0.25">
      <c r="A2017">
        <v>11467</v>
      </c>
      <c r="B2017" t="s">
        <v>2192</v>
      </c>
      <c r="C2017" t="s">
        <v>145</v>
      </c>
      <c r="D2017" s="155">
        <v>16.53</v>
      </c>
    </row>
    <row r="2018" spans="1:4" x14ac:dyDescent="0.25">
      <c r="A2018">
        <v>38153</v>
      </c>
      <c r="B2018" t="s">
        <v>2193</v>
      </c>
      <c r="C2018" t="s">
        <v>156</v>
      </c>
      <c r="D2018" s="155">
        <v>42.22</v>
      </c>
    </row>
    <row r="2019" spans="1:4" x14ac:dyDescent="0.25">
      <c r="A2019">
        <v>43607</v>
      </c>
      <c r="B2019" t="s">
        <v>2194</v>
      </c>
      <c r="C2019" t="s">
        <v>156</v>
      </c>
      <c r="D2019" s="155">
        <v>79.87</v>
      </c>
    </row>
    <row r="2020" spans="1:4" x14ac:dyDescent="0.25">
      <c r="A2020">
        <v>3080</v>
      </c>
      <c r="B2020" t="s">
        <v>2195</v>
      </c>
      <c r="C2020" t="s">
        <v>156</v>
      </c>
      <c r="D2020" s="155">
        <v>53.7</v>
      </c>
    </row>
    <row r="2021" spans="1:4" x14ac:dyDescent="0.25">
      <c r="A2021">
        <v>3081</v>
      </c>
      <c r="B2021" t="s">
        <v>2196</v>
      </c>
      <c r="C2021" t="s">
        <v>156</v>
      </c>
      <c r="D2021" s="155">
        <v>106.24</v>
      </c>
    </row>
    <row r="2022" spans="1:4" x14ac:dyDescent="0.25">
      <c r="A2022">
        <v>3090</v>
      </c>
      <c r="B2022" t="s">
        <v>2197</v>
      </c>
      <c r="C2022" t="s">
        <v>156</v>
      </c>
      <c r="D2022" s="155">
        <v>47.93</v>
      </c>
    </row>
    <row r="2023" spans="1:4" x14ac:dyDescent="0.25">
      <c r="A2023">
        <v>43611</v>
      </c>
      <c r="B2023" t="s">
        <v>2198</v>
      </c>
      <c r="C2023" t="s">
        <v>156</v>
      </c>
      <c r="D2023" s="155">
        <v>79.53</v>
      </c>
    </row>
    <row r="2024" spans="1:4" x14ac:dyDescent="0.25">
      <c r="A2024">
        <v>3103</v>
      </c>
      <c r="B2024" t="s">
        <v>2199</v>
      </c>
      <c r="C2024" t="s">
        <v>145</v>
      </c>
      <c r="D2024" s="155">
        <v>39.74</v>
      </c>
    </row>
    <row r="2025" spans="1:4" x14ac:dyDescent="0.25">
      <c r="A2025">
        <v>3097</v>
      </c>
      <c r="B2025" t="s">
        <v>2200</v>
      </c>
      <c r="C2025" t="s">
        <v>156</v>
      </c>
      <c r="D2025" s="155">
        <v>60.12</v>
      </c>
    </row>
    <row r="2026" spans="1:4" x14ac:dyDescent="0.25">
      <c r="A2026">
        <v>3099</v>
      </c>
      <c r="B2026" t="s">
        <v>2201</v>
      </c>
      <c r="C2026" t="s">
        <v>156</v>
      </c>
      <c r="D2026" s="155">
        <v>96.27</v>
      </c>
    </row>
    <row r="2027" spans="1:4" x14ac:dyDescent="0.25">
      <c r="A2027">
        <v>38151</v>
      </c>
      <c r="B2027" t="s">
        <v>2202</v>
      </c>
      <c r="C2027" t="s">
        <v>156</v>
      </c>
      <c r="D2027" s="155">
        <v>69.790000000000006</v>
      </c>
    </row>
    <row r="2028" spans="1:4" x14ac:dyDescent="0.25">
      <c r="A2028">
        <v>38152</v>
      </c>
      <c r="B2028" t="s">
        <v>2203</v>
      </c>
      <c r="C2028" t="s">
        <v>156</v>
      </c>
      <c r="D2028" s="155">
        <v>112.59</v>
      </c>
    </row>
    <row r="2029" spans="1:4" x14ac:dyDescent="0.25">
      <c r="A2029">
        <v>43610</v>
      </c>
      <c r="B2029" t="s">
        <v>2204</v>
      </c>
      <c r="C2029" t="s">
        <v>156</v>
      </c>
      <c r="D2029" s="155">
        <v>59.65</v>
      </c>
    </row>
    <row r="2030" spans="1:4" x14ac:dyDescent="0.25">
      <c r="A2030">
        <v>3093</v>
      </c>
      <c r="B2030" t="s">
        <v>2205</v>
      </c>
      <c r="C2030" t="s">
        <v>156</v>
      </c>
      <c r="D2030" s="155">
        <v>96.27</v>
      </c>
    </row>
    <row r="2031" spans="1:4" x14ac:dyDescent="0.25">
      <c r="A2031">
        <v>38165</v>
      </c>
      <c r="B2031" t="s">
        <v>2206</v>
      </c>
      <c r="C2031" t="s">
        <v>156</v>
      </c>
      <c r="D2031" s="155">
        <v>67.180000000000007</v>
      </c>
    </row>
    <row r="2032" spans="1:4" x14ac:dyDescent="0.25">
      <c r="A2032">
        <v>38177</v>
      </c>
      <c r="B2032" t="s">
        <v>2207</v>
      </c>
      <c r="C2032" t="s">
        <v>145</v>
      </c>
      <c r="D2032" s="155">
        <v>19.96</v>
      </c>
    </row>
    <row r="2033" spans="1:4" x14ac:dyDescent="0.25">
      <c r="A2033">
        <v>11458</v>
      </c>
      <c r="B2033" t="s">
        <v>2208</v>
      </c>
      <c r="C2033" t="s">
        <v>145</v>
      </c>
      <c r="D2033" s="155">
        <v>23.83</v>
      </c>
    </row>
    <row r="2034" spans="1:4" x14ac:dyDescent="0.25">
      <c r="A2034">
        <v>3108</v>
      </c>
      <c r="B2034" t="s">
        <v>2209</v>
      </c>
      <c r="C2034" t="s">
        <v>145</v>
      </c>
      <c r="D2034" s="155">
        <v>101.31</v>
      </c>
    </row>
    <row r="2035" spans="1:4" x14ac:dyDescent="0.25">
      <c r="A2035">
        <v>3105</v>
      </c>
      <c r="B2035" t="s">
        <v>2210</v>
      </c>
      <c r="C2035" t="s">
        <v>145</v>
      </c>
      <c r="D2035" s="155">
        <v>132.5</v>
      </c>
    </row>
    <row r="2036" spans="1:4" x14ac:dyDescent="0.25">
      <c r="A2036">
        <v>38178</v>
      </c>
      <c r="B2036" t="s">
        <v>2211</v>
      </c>
      <c r="C2036" t="s">
        <v>145</v>
      </c>
      <c r="D2036" s="155">
        <v>21.96</v>
      </c>
    </row>
    <row r="2037" spans="1:4" x14ac:dyDescent="0.25">
      <c r="A2037">
        <v>43575</v>
      </c>
      <c r="B2037" t="s">
        <v>2212</v>
      </c>
      <c r="C2037" t="s">
        <v>145</v>
      </c>
      <c r="D2037" s="155">
        <v>47.59</v>
      </c>
    </row>
    <row r="2038" spans="1:4" x14ac:dyDescent="0.25">
      <c r="A2038">
        <v>43577</v>
      </c>
      <c r="B2038" t="s">
        <v>2213</v>
      </c>
      <c r="C2038" t="s">
        <v>145</v>
      </c>
      <c r="D2038" s="155">
        <v>82.73</v>
      </c>
    </row>
    <row r="2039" spans="1:4" x14ac:dyDescent="0.25">
      <c r="A2039">
        <v>43458</v>
      </c>
      <c r="B2039" t="s">
        <v>2214</v>
      </c>
      <c r="C2039" t="s">
        <v>150</v>
      </c>
      <c r="D2039" s="155">
        <v>0.06</v>
      </c>
    </row>
    <row r="2040" spans="1:4" x14ac:dyDescent="0.25">
      <c r="A2040">
        <v>43470</v>
      </c>
      <c r="B2040" t="s">
        <v>2215</v>
      </c>
      <c r="C2040" t="s">
        <v>151</v>
      </c>
      <c r="D2040" s="155">
        <v>10.6</v>
      </c>
    </row>
    <row r="2041" spans="1:4" x14ac:dyDescent="0.25">
      <c r="A2041">
        <v>43459</v>
      </c>
      <c r="B2041" t="s">
        <v>2216</v>
      </c>
      <c r="C2041" t="s">
        <v>150</v>
      </c>
      <c r="D2041" s="155">
        <v>0.49</v>
      </c>
    </row>
    <row r="2042" spans="1:4" x14ac:dyDescent="0.25">
      <c r="A2042">
        <v>43471</v>
      </c>
      <c r="B2042" t="s">
        <v>2217</v>
      </c>
      <c r="C2042" t="s">
        <v>151</v>
      </c>
      <c r="D2042" s="155">
        <v>92.9</v>
      </c>
    </row>
    <row r="2043" spans="1:4" x14ac:dyDescent="0.25">
      <c r="A2043">
        <v>43460</v>
      </c>
      <c r="B2043" t="s">
        <v>2218</v>
      </c>
      <c r="C2043" t="s">
        <v>150</v>
      </c>
      <c r="D2043" s="155">
        <v>0.86</v>
      </c>
    </row>
    <row r="2044" spans="1:4" x14ac:dyDescent="0.25">
      <c r="A2044">
        <v>43472</v>
      </c>
      <c r="B2044" t="s">
        <v>2219</v>
      </c>
      <c r="C2044" t="s">
        <v>151</v>
      </c>
      <c r="D2044" s="155">
        <v>161.79</v>
      </c>
    </row>
    <row r="2045" spans="1:4" x14ac:dyDescent="0.25">
      <c r="A2045">
        <v>43461</v>
      </c>
      <c r="B2045" t="s">
        <v>2220</v>
      </c>
      <c r="C2045" t="s">
        <v>150</v>
      </c>
      <c r="D2045" s="155">
        <v>0.32</v>
      </c>
    </row>
    <row r="2046" spans="1:4" x14ac:dyDescent="0.25">
      <c r="A2046">
        <v>43473</v>
      </c>
      <c r="B2046" t="s">
        <v>2221</v>
      </c>
      <c r="C2046" t="s">
        <v>151</v>
      </c>
      <c r="D2046" s="155">
        <v>60.76</v>
      </c>
    </row>
    <row r="2047" spans="1:4" x14ac:dyDescent="0.25">
      <c r="A2047">
        <v>43463</v>
      </c>
      <c r="B2047" t="s">
        <v>2222</v>
      </c>
      <c r="C2047" t="s">
        <v>150</v>
      </c>
      <c r="D2047" s="155">
        <v>0.11</v>
      </c>
    </row>
    <row r="2048" spans="1:4" x14ac:dyDescent="0.25">
      <c r="A2048">
        <v>43475</v>
      </c>
      <c r="B2048" t="s">
        <v>2223</v>
      </c>
      <c r="C2048" t="s">
        <v>151</v>
      </c>
      <c r="D2048" s="155">
        <v>21.49</v>
      </c>
    </row>
    <row r="2049" spans="1:4" x14ac:dyDescent="0.25">
      <c r="A2049">
        <v>43462</v>
      </c>
      <c r="B2049" t="s">
        <v>2224</v>
      </c>
      <c r="C2049" t="s">
        <v>150</v>
      </c>
      <c r="D2049" s="155">
        <v>0.01</v>
      </c>
    </row>
    <row r="2050" spans="1:4" x14ac:dyDescent="0.25">
      <c r="A2050">
        <v>43474</v>
      </c>
      <c r="B2050" t="s">
        <v>2225</v>
      </c>
      <c r="C2050" t="s">
        <v>151</v>
      </c>
      <c r="D2050" s="155">
        <v>2.54</v>
      </c>
    </row>
    <row r="2051" spans="1:4" x14ac:dyDescent="0.25">
      <c r="A2051">
        <v>43464</v>
      </c>
      <c r="B2051" t="s">
        <v>2226</v>
      </c>
      <c r="C2051" t="s">
        <v>150</v>
      </c>
      <c r="D2051" s="155">
        <v>0.01</v>
      </c>
    </row>
    <row r="2052" spans="1:4" x14ac:dyDescent="0.25">
      <c r="A2052">
        <v>43476</v>
      </c>
      <c r="B2052" t="s">
        <v>2227</v>
      </c>
      <c r="C2052" t="s">
        <v>151</v>
      </c>
      <c r="D2052" s="155">
        <v>0.01</v>
      </c>
    </row>
    <row r="2053" spans="1:4" x14ac:dyDescent="0.25">
      <c r="A2053">
        <v>43465</v>
      </c>
      <c r="B2053" t="s">
        <v>2228</v>
      </c>
      <c r="C2053" t="s">
        <v>150</v>
      </c>
      <c r="D2053" s="155">
        <v>0.84</v>
      </c>
    </row>
    <row r="2054" spans="1:4" x14ac:dyDescent="0.25">
      <c r="A2054">
        <v>43477</v>
      </c>
      <c r="B2054" t="s">
        <v>2229</v>
      </c>
      <c r="C2054" t="s">
        <v>151</v>
      </c>
      <c r="D2054" s="155">
        <v>158.88</v>
      </c>
    </row>
    <row r="2055" spans="1:4" x14ac:dyDescent="0.25">
      <c r="A2055">
        <v>43466</v>
      </c>
      <c r="B2055" t="s">
        <v>2230</v>
      </c>
      <c r="C2055" t="s">
        <v>150</v>
      </c>
      <c r="D2055" s="155">
        <v>1.68</v>
      </c>
    </row>
    <row r="2056" spans="1:4" x14ac:dyDescent="0.25">
      <c r="A2056">
        <v>43478</v>
      </c>
      <c r="B2056" t="s">
        <v>2231</v>
      </c>
      <c r="C2056" t="s">
        <v>151</v>
      </c>
      <c r="D2056" s="155">
        <v>315.88</v>
      </c>
    </row>
    <row r="2057" spans="1:4" x14ac:dyDescent="0.25">
      <c r="A2057">
        <v>43467</v>
      </c>
      <c r="B2057" t="s">
        <v>2232</v>
      </c>
      <c r="C2057" t="s">
        <v>150</v>
      </c>
      <c r="D2057" s="155">
        <v>0.59</v>
      </c>
    </row>
    <row r="2058" spans="1:4" x14ac:dyDescent="0.25">
      <c r="A2058">
        <v>43479</v>
      </c>
      <c r="B2058" t="s">
        <v>2233</v>
      </c>
      <c r="C2058" t="s">
        <v>151</v>
      </c>
      <c r="D2058" s="155">
        <v>110.64</v>
      </c>
    </row>
    <row r="2059" spans="1:4" x14ac:dyDescent="0.25">
      <c r="A2059">
        <v>43468</v>
      </c>
      <c r="B2059" t="s">
        <v>2234</v>
      </c>
      <c r="C2059" t="s">
        <v>150</v>
      </c>
      <c r="D2059" s="155">
        <v>1.17</v>
      </c>
    </row>
    <row r="2060" spans="1:4" x14ac:dyDescent="0.25">
      <c r="A2060">
        <v>43480</v>
      </c>
      <c r="B2060" t="s">
        <v>2235</v>
      </c>
      <c r="C2060" t="s">
        <v>151</v>
      </c>
      <c r="D2060" s="155">
        <v>220.75</v>
      </c>
    </row>
    <row r="2061" spans="1:4" x14ac:dyDescent="0.25">
      <c r="A2061">
        <v>43469</v>
      </c>
      <c r="B2061" t="s">
        <v>2236</v>
      </c>
      <c r="C2061" t="s">
        <v>150</v>
      </c>
      <c r="D2061" s="155">
        <v>0.08</v>
      </c>
    </row>
    <row r="2062" spans="1:4" x14ac:dyDescent="0.25">
      <c r="A2062">
        <v>43481</v>
      </c>
      <c r="B2062" t="s">
        <v>2237</v>
      </c>
      <c r="C2062" t="s">
        <v>151</v>
      </c>
      <c r="D2062" s="155">
        <v>15.18</v>
      </c>
    </row>
    <row r="2063" spans="1:4" x14ac:dyDescent="0.25">
      <c r="A2063">
        <v>3119</v>
      </c>
      <c r="B2063" t="s">
        <v>2238</v>
      </c>
      <c r="C2063" t="s">
        <v>145</v>
      </c>
      <c r="D2063" s="155">
        <v>2.58</v>
      </c>
    </row>
    <row r="2064" spans="1:4" x14ac:dyDescent="0.25">
      <c r="A2064">
        <v>3122</v>
      </c>
      <c r="B2064" t="s">
        <v>2239</v>
      </c>
      <c r="C2064" t="s">
        <v>145</v>
      </c>
      <c r="D2064" s="155">
        <v>5.25</v>
      </c>
    </row>
    <row r="2065" spans="1:4" x14ac:dyDescent="0.25">
      <c r="A2065">
        <v>3121</v>
      </c>
      <c r="B2065" t="s">
        <v>2240</v>
      </c>
      <c r="C2065" t="s">
        <v>145</v>
      </c>
      <c r="D2065" s="155">
        <v>5.95</v>
      </c>
    </row>
    <row r="2066" spans="1:4" x14ac:dyDescent="0.25">
      <c r="A2066">
        <v>3120</v>
      </c>
      <c r="B2066" t="s">
        <v>2241</v>
      </c>
      <c r="C2066" t="s">
        <v>145</v>
      </c>
      <c r="D2066" s="155">
        <v>11.28</v>
      </c>
    </row>
    <row r="2067" spans="1:4" x14ac:dyDescent="0.25">
      <c r="A2067">
        <v>11455</v>
      </c>
      <c r="B2067" t="s">
        <v>2242</v>
      </c>
      <c r="C2067" t="s">
        <v>145</v>
      </c>
      <c r="D2067" s="155">
        <v>16.309999999999999</v>
      </c>
    </row>
    <row r="2068" spans="1:4" x14ac:dyDescent="0.25">
      <c r="A2068">
        <v>11456</v>
      </c>
      <c r="B2068" t="s">
        <v>2243</v>
      </c>
      <c r="C2068" t="s">
        <v>145</v>
      </c>
      <c r="D2068" s="155">
        <v>19.5</v>
      </c>
    </row>
    <row r="2069" spans="1:4" x14ac:dyDescent="0.25">
      <c r="A2069">
        <v>3107</v>
      </c>
      <c r="B2069" t="s">
        <v>2244</v>
      </c>
      <c r="C2069" t="s">
        <v>145</v>
      </c>
      <c r="D2069" s="155">
        <v>8.2200000000000006</v>
      </c>
    </row>
    <row r="2070" spans="1:4" x14ac:dyDescent="0.25">
      <c r="A2070">
        <v>43583</v>
      </c>
      <c r="B2070" t="s">
        <v>2245</v>
      </c>
      <c r="C2070" t="s">
        <v>145</v>
      </c>
      <c r="D2070" s="155">
        <v>9.2799999999999994</v>
      </c>
    </row>
    <row r="2071" spans="1:4" x14ac:dyDescent="0.25">
      <c r="A2071">
        <v>43586</v>
      </c>
      <c r="B2071" t="s">
        <v>2246</v>
      </c>
      <c r="C2071" t="s">
        <v>145</v>
      </c>
      <c r="D2071" s="155">
        <v>9.51</v>
      </c>
    </row>
    <row r="2072" spans="1:4" x14ac:dyDescent="0.25">
      <c r="A2072">
        <v>11461</v>
      </c>
      <c r="B2072" t="s">
        <v>2247</v>
      </c>
      <c r="C2072" t="s">
        <v>145</v>
      </c>
      <c r="D2072" s="155">
        <v>10.36</v>
      </c>
    </row>
    <row r="2073" spans="1:4" x14ac:dyDescent="0.25">
      <c r="A2073">
        <v>43587</v>
      </c>
      <c r="B2073" t="s">
        <v>2248</v>
      </c>
      <c r="C2073" t="s">
        <v>145</v>
      </c>
      <c r="D2073" s="155">
        <v>11.95</v>
      </c>
    </row>
    <row r="2074" spans="1:4" x14ac:dyDescent="0.25">
      <c r="A2074">
        <v>3106</v>
      </c>
      <c r="B2074" t="s">
        <v>2249</v>
      </c>
      <c r="C2074" t="s">
        <v>145</v>
      </c>
      <c r="D2074" s="155">
        <v>15.17</v>
      </c>
    </row>
    <row r="2075" spans="1:4" x14ac:dyDescent="0.25">
      <c r="A2075">
        <v>44539</v>
      </c>
      <c r="B2075" t="s">
        <v>2250</v>
      </c>
      <c r="C2075" t="s">
        <v>147</v>
      </c>
      <c r="D2075" s="155">
        <v>2.88</v>
      </c>
    </row>
    <row r="2076" spans="1:4" x14ac:dyDescent="0.25">
      <c r="A2076">
        <v>3123</v>
      </c>
      <c r="B2076" t="s">
        <v>2251</v>
      </c>
      <c r="C2076" t="s">
        <v>147</v>
      </c>
      <c r="D2076" s="155">
        <v>2.69</v>
      </c>
    </row>
    <row r="2077" spans="1:4" x14ac:dyDescent="0.25">
      <c r="A2077">
        <v>38125</v>
      </c>
      <c r="B2077" t="s">
        <v>2252</v>
      </c>
      <c r="C2077" t="s">
        <v>147</v>
      </c>
      <c r="D2077" s="155">
        <v>1.4</v>
      </c>
    </row>
    <row r="2078" spans="1:4" x14ac:dyDescent="0.25">
      <c r="A2078">
        <v>39014</v>
      </c>
      <c r="B2078" t="s">
        <v>2253</v>
      </c>
      <c r="C2078" t="s">
        <v>147</v>
      </c>
      <c r="D2078" s="155">
        <v>12.43</v>
      </c>
    </row>
    <row r="2079" spans="1:4" x14ac:dyDescent="0.25">
      <c r="A2079">
        <v>39365</v>
      </c>
      <c r="B2079" t="s">
        <v>2254</v>
      </c>
      <c r="C2079" t="s">
        <v>145</v>
      </c>
      <c r="D2079" s="168">
        <v>1980.96</v>
      </c>
    </row>
    <row r="2080" spans="1:4" x14ac:dyDescent="0.25">
      <c r="A2080">
        <v>39366</v>
      </c>
      <c r="B2080" t="s">
        <v>2255</v>
      </c>
      <c r="C2080" t="s">
        <v>145</v>
      </c>
      <c r="D2080" s="168">
        <v>3005.44</v>
      </c>
    </row>
    <row r="2081" spans="1:4" x14ac:dyDescent="0.25">
      <c r="A2081">
        <v>39367</v>
      </c>
      <c r="B2081" t="s">
        <v>2256</v>
      </c>
      <c r="C2081" t="s">
        <v>145</v>
      </c>
      <c r="D2081" s="168">
        <v>5149.6099999999997</v>
      </c>
    </row>
    <row r="2082" spans="1:4" x14ac:dyDescent="0.25">
      <c r="A2082">
        <v>37394</v>
      </c>
      <c r="B2082" t="s">
        <v>2257</v>
      </c>
      <c r="C2082" t="s">
        <v>159</v>
      </c>
      <c r="D2082" s="155">
        <v>42.47</v>
      </c>
    </row>
    <row r="2083" spans="1:4" x14ac:dyDescent="0.25">
      <c r="A2083">
        <v>14146</v>
      </c>
      <c r="B2083" t="s">
        <v>2258</v>
      </c>
      <c r="C2083" t="s">
        <v>159</v>
      </c>
      <c r="D2083" s="155">
        <v>68.3</v>
      </c>
    </row>
    <row r="2084" spans="1:4" x14ac:dyDescent="0.25">
      <c r="A2084">
        <v>938</v>
      </c>
      <c r="B2084" t="s">
        <v>2259</v>
      </c>
      <c r="C2084" t="s">
        <v>146</v>
      </c>
      <c r="D2084" s="155">
        <v>1.4</v>
      </c>
    </row>
    <row r="2085" spans="1:4" x14ac:dyDescent="0.25">
      <c r="A2085">
        <v>937</v>
      </c>
      <c r="B2085" t="s">
        <v>2260</v>
      </c>
      <c r="C2085" t="s">
        <v>146</v>
      </c>
      <c r="D2085" s="155">
        <v>8.18</v>
      </c>
    </row>
    <row r="2086" spans="1:4" x14ac:dyDescent="0.25">
      <c r="A2086">
        <v>939</v>
      </c>
      <c r="B2086" t="s">
        <v>2261</v>
      </c>
      <c r="C2086" t="s">
        <v>146</v>
      </c>
      <c r="D2086" s="155">
        <v>2.27</v>
      </c>
    </row>
    <row r="2087" spans="1:4" x14ac:dyDescent="0.25">
      <c r="A2087">
        <v>944</v>
      </c>
      <c r="B2087" t="s">
        <v>2262</v>
      </c>
      <c r="C2087" t="s">
        <v>146</v>
      </c>
      <c r="D2087" s="155">
        <v>3.58</v>
      </c>
    </row>
    <row r="2088" spans="1:4" x14ac:dyDescent="0.25">
      <c r="A2088">
        <v>940</v>
      </c>
      <c r="B2088" t="s">
        <v>2263</v>
      </c>
      <c r="C2088" t="s">
        <v>146</v>
      </c>
      <c r="D2088" s="155">
        <v>5.17</v>
      </c>
    </row>
    <row r="2089" spans="1:4" x14ac:dyDescent="0.25">
      <c r="A2089">
        <v>44397</v>
      </c>
      <c r="B2089" t="s">
        <v>2264</v>
      </c>
      <c r="C2089" t="s">
        <v>146</v>
      </c>
      <c r="D2089" s="155">
        <v>4.1900000000000004</v>
      </c>
    </row>
    <row r="2090" spans="1:4" x14ac:dyDescent="0.25">
      <c r="A2090">
        <v>406</v>
      </c>
      <c r="B2090" t="s">
        <v>2265</v>
      </c>
      <c r="C2090" t="s">
        <v>145</v>
      </c>
      <c r="D2090" s="155">
        <v>86.17</v>
      </c>
    </row>
    <row r="2091" spans="1:4" x14ac:dyDescent="0.25">
      <c r="A2091">
        <v>42529</v>
      </c>
      <c r="B2091" t="s">
        <v>2266</v>
      </c>
      <c r="C2091" t="s">
        <v>146</v>
      </c>
      <c r="D2091" s="155">
        <v>1.03</v>
      </c>
    </row>
    <row r="2092" spans="1:4" x14ac:dyDescent="0.25">
      <c r="A2092">
        <v>39634</v>
      </c>
      <c r="B2092" t="s">
        <v>2267</v>
      </c>
      <c r="C2092" t="s">
        <v>146</v>
      </c>
      <c r="D2092" s="155">
        <v>5.84</v>
      </c>
    </row>
    <row r="2093" spans="1:4" x14ac:dyDescent="0.25">
      <c r="A2093">
        <v>39701</v>
      </c>
      <c r="B2093" t="s">
        <v>2268</v>
      </c>
      <c r="C2093" t="s">
        <v>145</v>
      </c>
      <c r="D2093" s="155">
        <v>101.61</v>
      </c>
    </row>
    <row r="2094" spans="1:4" x14ac:dyDescent="0.25">
      <c r="A2094">
        <v>12815</v>
      </c>
      <c r="B2094" t="s">
        <v>2269</v>
      </c>
      <c r="C2094" t="s">
        <v>145</v>
      </c>
      <c r="D2094" s="155">
        <v>9.2799999999999994</v>
      </c>
    </row>
    <row r="2095" spans="1:4" x14ac:dyDescent="0.25">
      <c r="A2095">
        <v>407</v>
      </c>
      <c r="B2095" t="s">
        <v>2270</v>
      </c>
      <c r="C2095" t="s">
        <v>147</v>
      </c>
      <c r="D2095" s="155">
        <v>56</v>
      </c>
    </row>
    <row r="2096" spans="1:4" x14ac:dyDescent="0.25">
      <c r="A2096">
        <v>39431</v>
      </c>
      <c r="B2096" t="s">
        <v>2271</v>
      </c>
      <c r="C2096" t="s">
        <v>146</v>
      </c>
      <c r="D2096" s="155">
        <v>0.32</v>
      </c>
    </row>
    <row r="2097" spans="1:4" x14ac:dyDescent="0.25">
      <c r="A2097">
        <v>39432</v>
      </c>
      <c r="B2097" t="s">
        <v>2272</v>
      </c>
      <c r="C2097" t="s">
        <v>146</v>
      </c>
      <c r="D2097" s="155">
        <v>2.89</v>
      </c>
    </row>
    <row r="2098" spans="1:4" x14ac:dyDescent="0.25">
      <c r="A2098">
        <v>20111</v>
      </c>
      <c r="B2098" t="s">
        <v>2273</v>
      </c>
      <c r="C2098" t="s">
        <v>145</v>
      </c>
      <c r="D2098" s="155">
        <v>10.9</v>
      </c>
    </row>
    <row r="2099" spans="1:4" x14ac:dyDescent="0.25">
      <c r="A2099">
        <v>21127</v>
      </c>
      <c r="B2099" t="s">
        <v>2274</v>
      </c>
      <c r="C2099" t="s">
        <v>145</v>
      </c>
      <c r="D2099" s="155">
        <v>4.12</v>
      </c>
    </row>
    <row r="2100" spans="1:4" x14ac:dyDescent="0.25">
      <c r="A2100">
        <v>404</v>
      </c>
      <c r="B2100" t="s">
        <v>2275</v>
      </c>
      <c r="C2100" t="s">
        <v>146</v>
      </c>
      <c r="D2100" s="155">
        <v>1.48</v>
      </c>
    </row>
    <row r="2101" spans="1:4" x14ac:dyDescent="0.25">
      <c r="A2101">
        <v>14151</v>
      </c>
      <c r="B2101" t="s">
        <v>2276</v>
      </c>
      <c r="C2101" t="s">
        <v>145</v>
      </c>
      <c r="D2101" s="155">
        <v>49.09</v>
      </c>
    </row>
    <row r="2102" spans="1:4" x14ac:dyDescent="0.25">
      <c r="A2102">
        <v>14153</v>
      </c>
      <c r="B2102" t="s">
        <v>2277</v>
      </c>
      <c r="C2102" t="s">
        <v>145</v>
      </c>
      <c r="D2102" s="155">
        <v>55.49</v>
      </c>
    </row>
    <row r="2103" spans="1:4" x14ac:dyDescent="0.25">
      <c r="A2103">
        <v>14152</v>
      </c>
      <c r="B2103" t="s">
        <v>2278</v>
      </c>
      <c r="C2103" t="s">
        <v>145</v>
      </c>
      <c r="D2103" s="155">
        <v>42.6</v>
      </c>
    </row>
    <row r="2104" spans="1:4" x14ac:dyDescent="0.25">
      <c r="A2104">
        <v>14154</v>
      </c>
      <c r="B2104" t="s">
        <v>2279</v>
      </c>
      <c r="C2104" t="s">
        <v>145</v>
      </c>
      <c r="D2104" s="155">
        <v>149.1</v>
      </c>
    </row>
    <row r="2105" spans="1:4" x14ac:dyDescent="0.25">
      <c r="A2105">
        <v>3146</v>
      </c>
      <c r="B2105" t="s">
        <v>2280</v>
      </c>
      <c r="C2105" t="s">
        <v>145</v>
      </c>
      <c r="D2105" s="155">
        <v>3</v>
      </c>
    </row>
    <row r="2106" spans="1:4" x14ac:dyDescent="0.25">
      <c r="A2106">
        <v>3143</v>
      </c>
      <c r="B2106" t="s">
        <v>2281</v>
      </c>
      <c r="C2106" t="s">
        <v>145</v>
      </c>
      <c r="D2106" s="155">
        <v>6.82</v>
      </c>
    </row>
    <row r="2107" spans="1:4" x14ac:dyDescent="0.25">
      <c r="A2107">
        <v>3148</v>
      </c>
      <c r="B2107" t="s">
        <v>2282</v>
      </c>
      <c r="C2107" t="s">
        <v>145</v>
      </c>
      <c r="D2107" s="155">
        <v>11.06</v>
      </c>
    </row>
    <row r="2108" spans="1:4" x14ac:dyDescent="0.25">
      <c r="A2108">
        <v>4310</v>
      </c>
      <c r="B2108" t="s">
        <v>2283</v>
      </c>
      <c r="C2108" t="s">
        <v>145</v>
      </c>
      <c r="D2108" s="155">
        <v>3.85</v>
      </c>
    </row>
    <row r="2109" spans="1:4" x14ac:dyDescent="0.25">
      <c r="A2109">
        <v>4311</v>
      </c>
      <c r="B2109" t="s">
        <v>2284</v>
      </c>
      <c r="C2109" t="s">
        <v>145</v>
      </c>
      <c r="D2109" s="155">
        <v>2.71</v>
      </c>
    </row>
    <row r="2110" spans="1:4" x14ac:dyDescent="0.25">
      <c r="A2110">
        <v>4312</v>
      </c>
      <c r="B2110" t="s">
        <v>2285</v>
      </c>
      <c r="C2110" t="s">
        <v>145</v>
      </c>
      <c r="D2110" s="155">
        <v>3.79</v>
      </c>
    </row>
    <row r="2111" spans="1:4" x14ac:dyDescent="0.25">
      <c r="A2111">
        <v>13261</v>
      </c>
      <c r="B2111" t="s">
        <v>2286</v>
      </c>
      <c r="C2111" t="s">
        <v>145</v>
      </c>
      <c r="D2111" s="155">
        <v>2.9</v>
      </c>
    </row>
    <row r="2112" spans="1:4" x14ac:dyDescent="0.25">
      <c r="A2112">
        <v>3272</v>
      </c>
      <c r="B2112" t="s">
        <v>2287</v>
      </c>
      <c r="C2112" t="s">
        <v>145</v>
      </c>
      <c r="D2112" s="155">
        <v>55.43</v>
      </c>
    </row>
    <row r="2113" spans="1:4" x14ac:dyDescent="0.25">
      <c r="A2113">
        <v>3265</v>
      </c>
      <c r="B2113" t="s">
        <v>2288</v>
      </c>
      <c r="C2113" t="s">
        <v>145</v>
      </c>
      <c r="D2113" s="155">
        <v>44.04</v>
      </c>
    </row>
    <row r="2114" spans="1:4" x14ac:dyDescent="0.25">
      <c r="A2114">
        <v>3262</v>
      </c>
      <c r="B2114" t="s">
        <v>2289</v>
      </c>
      <c r="C2114" t="s">
        <v>145</v>
      </c>
      <c r="D2114" s="155">
        <v>19.28</v>
      </c>
    </row>
    <row r="2115" spans="1:4" x14ac:dyDescent="0.25">
      <c r="A2115">
        <v>3264</v>
      </c>
      <c r="B2115" t="s">
        <v>2290</v>
      </c>
      <c r="C2115" t="s">
        <v>145</v>
      </c>
      <c r="D2115" s="155">
        <v>31.67</v>
      </c>
    </row>
    <row r="2116" spans="1:4" x14ac:dyDescent="0.25">
      <c r="A2116">
        <v>3267</v>
      </c>
      <c r="B2116" t="s">
        <v>2291</v>
      </c>
      <c r="C2116" t="s">
        <v>145</v>
      </c>
      <c r="D2116" s="155">
        <v>103.43</v>
      </c>
    </row>
    <row r="2117" spans="1:4" x14ac:dyDescent="0.25">
      <c r="A2117">
        <v>3266</v>
      </c>
      <c r="B2117" t="s">
        <v>2292</v>
      </c>
      <c r="C2117" t="s">
        <v>145</v>
      </c>
      <c r="D2117" s="155">
        <v>65.8</v>
      </c>
    </row>
    <row r="2118" spans="1:4" x14ac:dyDescent="0.25">
      <c r="A2118">
        <v>3263</v>
      </c>
      <c r="B2118" t="s">
        <v>2293</v>
      </c>
      <c r="C2118" t="s">
        <v>145</v>
      </c>
      <c r="D2118" s="155">
        <v>26.33</v>
      </c>
    </row>
    <row r="2119" spans="1:4" x14ac:dyDescent="0.25">
      <c r="A2119">
        <v>3268</v>
      </c>
      <c r="B2119" t="s">
        <v>2294</v>
      </c>
      <c r="C2119" t="s">
        <v>145</v>
      </c>
      <c r="D2119" s="155">
        <v>139.84</v>
      </c>
    </row>
    <row r="2120" spans="1:4" x14ac:dyDescent="0.25">
      <c r="A2120">
        <v>3271</v>
      </c>
      <c r="B2120" t="s">
        <v>2295</v>
      </c>
      <c r="C2120" t="s">
        <v>145</v>
      </c>
      <c r="D2120" s="155">
        <v>206.74</v>
      </c>
    </row>
    <row r="2121" spans="1:4" x14ac:dyDescent="0.25">
      <c r="A2121">
        <v>3270</v>
      </c>
      <c r="B2121" t="s">
        <v>2296</v>
      </c>
      <c r="C2121" t="s">
        <v>145</v>
      </c>
      <c r="D2121" s="155">
        <v>347.34</v>
      </c>
    </row>
    <row r="2122" spans="1:4" x14ac:dyDescent="0.25">
      <c r="A2122">
        <v>3275</v>
      </c>
      <c r="B2122" t="s">
        <v>2297</v>
      </c>
      <c r="C2122" t="s">
        <v>152</v>
      </c>
      <c r="D2122" s="155">
        <v>117.96</v>
      </c>
    </row>
    <row r="2123" spans="1:4" x14ac:dyDescent="0.25">
      <c r="A2123">
        <v>39512</v>
      </c>
      <c r="B2123" t="s">
        <v>2298</v>
      </c>
      <c r="C2123" t="s">
        <v>152</v>
      </c>
      <c r="D2123" s="155">
        <v>132.65</v>
      </c>
    </row>
    <row r="2124" spans="1:4" x14ac:dyDescent="0.25">
      <c r="A2124">
        <v>39511</v>
      </c>
      <c r="B2124" t="s">
        <v>2299</v>
      </c>
      <c r="C2124" t="s">
        <v>152</v>
      </c>
      <c r="D2124" s="155">
        <v>144.69</v>
      </c>
    </row>
    <row r="2125" spans="1:4" x14ac:dyDescent="0.25">
      <c r="A2125">
        <v>39513</v>
      </c>
      <c r="B2125" t="s">
        <v>2300</v>
      </c>
      <c r="C2125" t="s">
        <v>152</v>
      </c>
      <c r="D2125" s="155">
        <v>155.19</v>
      </c>
    </row>
    <row r="2126" spans="1:4" x14ac:dyDescent="0.25">
      <c r="A2126">
        <v>3286</v>
      </c>
      <c r="B2126" t="s">
        <v>2301</v>
      </c>
      <c r="C2126" t="s">
        <v>152</v>
      </c>
      <c r="D2126" s="155">
        <v>80.73</v>
      </c>
    </row>
    <row r="2127" spans="1:4" x14ac:dyDescent="0.25">
      <c r="A2127">
        <v>3287</v>
      </c>
      <c r="B2127" t="s">
        <v>2302</v>
      </c>
      <c r="C2127" t="s">
        <v>152</v>
      </c>
      <c r="D2127" s="155">
        <v>122</v>
      </c>
    </row>
    <row r="2128" spans="1:4" x14ac:dyDescent="0.25">
      <c r="A2128">
        <v>3283</v>
      </c>
      <c r="B2128" t="s">
        <v>2303</v>
      </c>
      <c r="C2128" t="s">
        <v>152</v>
      </c>
      <c r="D2128" s="155">
        <v>25.62</v>
      </c>
    </row>
    <row r="2129" spans="1:4" x14ac:dyDescent="0.25">
      <c r="A2129">
        <v>11587</v>
      </c>
      <c r="B2129" t="s">
        <v>2304</v>
      </c>
      <c r="C2129" t="s">
        <v>152</v>
      </c>
      <c r="D2129" s="155">
        <v>80.88</v>
      </c>
    </row>
    <row r="2130" spans="1:4" x14ac:dyDescent="0.25">
      <c r="A2130">
        <v>36225</v>
      </c>
      <c r="B2130" t="s">
        <v>2305</v>
      </c>
      <c r="C2130" t="s">
        <v>152</v>
      </c>
      <c r="D2130" s="155">
        <v>32.86</v>
      </c>
    </row>
    <row r="2131" spans="1:4" x14ac:dyDescent="0.25">
      <c r="A2131">
        <v>36230</v>
      </c>
      <c r="B2131" t="s">
        <v>2306</v>
      </c>
      <c r="C2131" t="s">
        <v>152</v>
      </c>
      <c r="D2131" s="155">
        <v>24.14</v>
      </c>
    </row>
    <row r="2132" spans="1:4" x14ac:dyDescent="0.25">
      <c r="A2132">
        <v>36238</v>
      </c>
      <c r="B2132" t="s">
        <v>2307</v>
      </c>
      <c r="C2132" t="s">
        <v>152</v>
      </c>
      <c r="D2132" s="155">
        <v>23.59</v>
      </c>
    </row>
    <row r="2133" spans="1:4" x14ac:dyDescent="0.25">
      <c r="A2133">
        <v>39363</v>
      </c>
      <c r="B2133" t="s">
        <v>2308</v>
      </c>
      <c r="C2133" t="s">
        <v>145</v>
      </c>
      <c r="D2133" s="168">
        <v>5839.19</v>
      </c>
    </row>
    <row r="2134" spans="1:4" x14ac:dyDescent="0.25">
      <c r="A2134">
        <v>39361</v>
      </c>
      <c r="B2134" t="s">
        <v>2309</v>
      </c>
      <c r="C2134" t="s">
        <v>145</v>
      </c>
      <c r="D2134" s="168">
        <v>1783.91</v>
      </c>
    </row>
    <row r="2135" spans="1:4" x14ac:dyDescent="0.25">
      <c r="A2135">
        <v>39362</v>
      </c>
      <c r="B2135" t="s">
        <v>2310</v>
      </c>
      <c r="C2135" t="s">
        <v>145</v>
      </c>
      <c r="D2135" s="168">
        <v>3151.37</v>
      </c>
    </row>
    <row r="2136" spans="1:4" x14ac:dyDescent="0.25">
      <c r="A2136">
        <v>39364</v>
      </c>
      <c r="B2136" t="s">
        <v>2311</v>
      </c>
      <c r="C2136" t="s">
        <v>145</v>
      </c>
      <c r="D2136" s="168">
        <v>12316.39</v>
      </c>
    </row>
    <row r="2137" spans="1:4" x14ac:dyDescent="0.25">
      <c r="A2137">
        <v>14576</v>
      </c>
      <c r="B2137" t="s">
        <v>2312</v>
      </c>
      <c r="C2137" t="s">
        <v>145</v>
      </c>
      <c r="D2137" s="168">
        <v>6860328.2699999996</v>
      </c>
    </row>
    <row r="2138" spans="1:4" x14ac:dyDescent="0.25">
      <c r="A2138">
        <v>13877</v>
      </c>
      <c r="B2138" t="s">
        <v>2313</v>
      </c>
      <c r="C2138" t="s">
        <v>145</v>
      </c>
      <c r="D2138" s="168">
        <v>2936804.21</v>
      </c>
    </row>
    <row r="2139" spans="1:4" x14ac:dyDescent="0.25">
      <c r="A2139">
        <v>7307</v>
      </c>
      <c r="B2139" t="s">
        <v>2314</v>
      </c>
      <c r="C2139" t="s">
        <v>148</v>
      </c>
      <c r="D2139" s="155">
        <v>46.42</v>
      </c>
    </row>
    <row r="2140" spans="1:4" x14ac:dyDescent="0.25">
      <c r="A2140">
        <v>38122</v>
      </c>
      <c r="B2140" t="s">
        <v>2315</v>
      </c>
      <c r="C2140" t="s">
        <v>148</v>
      </c>
      <c r="D2140" s="155">
        <v>21.89</v>
      </c>
    </row>
    <row r="2141" spans="1:4" x14ac:dyDescent="0.25">
      <c r="A2141">
        <v>43653</v>
      </c>
      <c r="B2141" t="s">
        <v>2316</v>
      </c>
      <c r="C2141" t="s">
        <v>148</v>
      </c>
      <c r="D2141" s="155">
        <v>51.05</v>
      </c>
    </row>
    <row r="2142" spans="1:4" x14ac:dyDescent="0.25">
      <c r="A2142">
        <v>38633</v>
      </c>
      <c r="B2142" t="s">
        <v>2317</v>
      </c>
      <c r="C2142" t="s">
        <v>145</v>
      </c>
      <c r="D2142" s="155">
        <v>10.02</v>
      </c>
    </row>
    <row r="2143" spans="1:4" x14ac:dyDescent="0.25">
      <c r="A2143">
        <v>12344</v>
      </c>
      <c r="B2143" t="s">
        <v>2318</v>
      </c>
      <c r="C2143" t="s">
        <v>145</v>
      </c>
      <c r="D2143" s="155">
        <v>3.28</v>
      </c>
    </row>
    <row r="2144" spans="1:4" x14ac:dyDescent="0.25">
      <c r="A2144">
        <v>12343</v>
      </c>
      <c r="B2144" t="s">
        <v>2319</v>
      </c>
      <c r="C2144" t="s">
        <v>145</v>
      </c>
      <c r="D2144" s="155">
        <v>5.08</v>
      </c>
    </row>
    <row r="2145" spans="1:4" x14ac:dyDescent="0.25">
      <c r="A2145">
        <v>3295</v>
      </c>
      <c r="B2145" t="s">
        <v>2320</v>
      </c>
      <c r="C2145" t="s">
        <v>145</v>
      </c>
      <c r="D2145" s="155">
        <v>17.75</v>
      </c>
    </row>
    <row r="2146" spans="1:4" x14ac:dyDescent="0.25">
      <c r="A2146">
        <v>3302</v>
      </c>
      <c r="B2146" t="s">
        <v>2321</v>
      </c>
      <c r="C2146" t="s">
        <v>145</v>
      </c>
      <c r="D2146" s="155">
        <v>18.559999999999999</v>
      </c>
    </row>
    <row r="2147" spans="1:4" x14ac:dyDescent="0.25">
      <c r="A2147">
        <v>3297</v>
      </c>
      <c r="B2147" t="s">
        <v>2322</v>
      </c>
      <c r="C2147" t="s">
        <v>145</v>
      </c>
      <c r="D2147" s="155">
        <v>19.809999999999999</v>
      </c>
    </row>
    <row r="2148" spans="1:4" x14ac:dyDescent="0.25">
      <c r="A2148">
        <v>3294</v>
      </c>
      <c r="B2148" t="s">
        <v>2323</v>
      </c>
      <c r="C2148" t="s">
        <v>145</v>
      </c>
      <c r="D2148" s="155">
        <v>20.12</v>
      </c>
    </row>
    <row r="2149" spans="1:4" x14ac:dyDescent="0.25">
      <c r="A2149">
        <v>3292</v>
      </c>
      <c r="B2149" t="s">
        <v>2324</v>
      </c>
      <c r="C2149" t="s">
        <v>145</v>
      </c>
      <c r="D2149" s="155">
        <v>18.899999999999999</v>
      </c>
    </row>
    <row r="2150" spans="1:4" x14ac:dyDescent="0.25">
      <c r="A2150">
        <v>3298</v>
      </c>
      <c r="B2150" t="s">
        <v>2325</v>
      </c>
      <c r="C2150" t="s">
        <v>145</v>
      </c>
      <c r="D2150" s="155">
        <v>44.29</v>
      </c>
    </row>
    <row r="2151" spans="1:4" x14ac:dyDescent="0.25">
      <c r="A2151">
        <v>11596</v>
      </c>
      <c r="B2151" t="s">
        <v>2326</v>
      </c>
      <c r="C2151" t="s">
        <v>145</v>
      </c>
      <c r="D2151" s="155">
        <v>666.19</v>
      </c>
    </row>
    <row r="2152" spans="1:4" x14ac:dyDescent="0.25">
      <c r="A2152">
        <v>34802</v>
      </c>
      <c r="B2152" t="s">
        <v>2327</v>
      </c>
      <c r="C2152" t="s">
        <v>145</v>
      </c>
      <c r="D2152" s="168">
        <v>1829.59</v>
      </c>
    </row>
    <row r="2153" spans="1:4" x14ac:dyDescent="0.25">
      <c r="A2153">
        <v>11588</v>
      </c>
      <c r="B2153" t="s">
        <v>2328</v>
      </c>
      <c r="C2153" t="s">
        <v>145</v>
      </c>
      <c r="D2153" s="168">
        <v>1973.83</v>
      </c>
    </row>
    <row r="2154" spans="1:4" x14ac:dyDescent="0.25">
      <c r="A2154">
        <v>34383</v>
      </c>
      <c r="B2154" t="s">
        <v>2329</v>
      </c>
      <c r="C2154" t="s">
        <v>145</v>
      </c>
      <c r="D2154" s="168">
        <v>2171.36</v>
      </c>
    </row>
    <row r="2155" spans="1:4" x14ac:dyDescent="0.25">
      <c r="A2155">
        <v>40451</v>
      </c>
      <c r="B2155" t="s">
        <v>2330</v>
      </c>
      <c r="C2155" t="s">
        <v>152</v>
      </c>
      <c r="D2155" s="155">
        <v>175.52</v>
      </c>
    </row>
    <row r="2156" spans="1:4" x14ac:dyDescent="0.25">
      <c r="A2156">
        <v>40453</v>
      </c>
      <c r="B2156" t="s">
        <v>2331</v>
      </c>
      <c r="C2156" t="s">
        <v>152</v>
      </c>
      <c r="D2156" s="155">
        <v>189.91</v>
      </c>
    </row>
    <row r="2157" spans="1:4" x14ac:dyDescent="0.25">
      <c r="A2157">
        <v>40452</v>
      </c>
      <c r="B2157" t="s">
        <v>2332</v>
      </c>
      <c r="C2157" t="s">
        <v>152</v>
      </c>
      <c r="D2157" s="155">
        <v>208.31</v>
      </c>
    </row>
    <row r="2158" spans="1:4" x14ac:dyDescent="0.25">
      <c r="A2158">
        <v>11594</v>
      </c>
      <c r="B2158" t="s">
        <v>2333</v>
      </c>
      <c r="C2158" t="s">
        <v>145</v>
      </c>
      <c r="D2158" s="155">
        <v>629.12</v>
      </c>
    </row>
    <row r="2159" spans="1:4" x14ac:dyDescent="0.25">
      <c r="A2159">
        <v>3311</v>
      </c>
      <c r="B2159" t="s">
        <v>2334</v>
      </c>
      <c r="C2159" t="s">
        <v>149</v>
      </c>
      <c r="D2159" s="155">
        <v>629.12</v>
      </c>
    </row>
    <row r="2160" spans="1:4" x14ac:dyDescent="0.25">
      <c r="A2160">
        <v>11599</v>
      </c>
      <c r="B2160" t="s">
        <v>2335</v>
      </c>
      <c r="C2160" t="s">
        <v>145</v>
      </c>
      <c r="D2160" s="155">
        <v>836.65</v>
      </c>
    </row>
    <row r="2161" spans="1:4" x14ac:dyDescent="0.25">
      <c r="A2161">
        <v>11593</v>
      </c>
      <c r="B2161" t="s">
        <v>2336</v>
      </c>
      <c r="C2161" t="s">
        <v>145</v>
      </c>
      <c r="D2161" s="168">
        <v>1172.94</v>
      </c>
    </row>
    <row r="2162" spans="1:4" x14ac:dyDescent="0.25">
      <c r="A2162">
        <v>3314</v>
      </c>
      <c r="B2162" t="s">
        <v>2337</v>
      </c>
      <c r="C2162" t="s">
        <v>149</v>
      </c>
      <c r="D2162" s="155">
        <v>838.89</v>
      </c>
    </row>
    <row r="2163" spans="1:4" x14ac:dyDescent="0.25">
      <c r="A2163">
        <v>11597</v>
      </c>
      <c r="B2163" t="s">
        <v>2338</v>
      </c>
      <c r="C2163" t="s">
        <v>145</v>
      </c>
      <c r="D2163" s="155">
        <v>975.52</v>
      </c>
    </row>
    <row r="2164" spans="1:4" x14ac:dyDescent="0.25">
      <c r="A2164">
        <v>3309</v>
      </c>
      <c r="B2164" t="s">
        <v>2339</v>
      </c>
      <c r="C2164" t="s">
        <v>149</v>
      </c>
      <c r="D2164" s="155">
        <v>666.19</v>
      </c>
    </row>
    <row r="2165" spans="1:4" x14ac:dyDescent="0.25">
      <c r="A2165">
        <v>34612</v>
      </c>
      <c r="B2165" t="s">
        <v>2340</v>
      </c>
      <c r="C2165" t="s">
        <v>145</v>
      </c>
      <c r="D2165" s="168">
        <v>1206.55</v>
      </c>
    </row>
    <row r="2166" spans="1:4" x14ac:dyDescent="0.25">
      <c r="A2166">
        <v>34635</v>
      </c>
      <c r="B2166" t="s">
        <v>2341</v>
      </c>
      <c r="C2166" t="s">
        <v>145</v>
      </c>
      <c r="D2166" s="168">
        <v>1551.57</v>
      </c>
    </row>
    <row r="2167" spans="1:4" x14ac:dyDescent="0.25">
      <c r="A2167">
        <v>34633</v>
      </c>
      <c r="B2167" t="s">
        <v>2342</v>
      </c>
      <c r="C2167" t="s">
        <v>145</v>
      </c>
      <c r="D2167" s="168">
        <v>1710.24</v>
      </c>
    </row>
    <row r="2168" spans="1:4" x14ac:dyDescent="0.25">
      <c r="A2168">
        <v>40440</v>
      </c>
      <c r="B2168" t="s">
        <v>2343</v>
      </c>
      <c r="C2168" t="s">
        <v>149</v>
      </c>
      <c r="D2168" s="155">
        <v>873.79</v>
      </c>
    </row>
    <row r="2169" spans="1:4" x14ac:dyDescent="0.25">
      <c r="A2169">
        <v>40441</v>
      </c>
      <c r="B2169" t="s">
        <v>2344</v>
      </c>
      <c r="C2169" t="s">
        <v>149</v>
      </c>
      <c r="D2169" s="155">
        <v>557.86</v>
      </c>
    </row>
    <row r="2170" spans="1:4" x14ac:dyDescent="0.25">
      <c r="A2170">
        <v>40449</v>
      </c>
      <c r="B2170" t="s">
        <v>2345</v>
      </c>
      <c r="C2170" t="s">
        <v>149</v>
      </c>
      <c r="D2170" s="155">
        <v>468.98</v>
      </c>
    </row>
    <row r="2171" spans="1:4" x14ac:dyDescent="0.25">
      <c r="A2171">
        <v>34800</v>
      </c>
      <c r="B2171" t="s">
        <v>2346</v>
      </c>
      <c r="C2171" t="s">
        <v>149</v>
      </c>
      <c r="D2171" s="155">
        <v>586.46</v>
      </c>
    </row>
    <row r="2172" spans="1:4" x14ac:dyDescent="0.25">
      <c r="A2172">
        <v>11592</v>
      </c>
      <c r="B2172" t="s">
        <v>2347</v>
      </c>
      <c r="C2172" t="s">
        <v>145</v>
      </c>
      <c r="D2172" s="155">
        <v>838.89</v>
      </c>
    </row>
    <row r="2173" spans="1:4" x14ac:dyDescent="0.25">
      <c r="A2173">
        <v>40438</v>
      </c>
      <c r="B2173" t="s">
        <v>2348</v>
      </c>
      <c r="C2173" t="s">
        <v>149</v>
      </c>
      <c r="D2173" s="155">
        <v>390.71</v>
      </c>
    </row>
    <row r="2174" spans="1:4" x14ac:dyDescent="0.25">
      <c r="A2174">
        <v>40436</v>
      </c>
      <c r="B2174" t="s">
        <v>2349</v>
      </c>
      <c r="C2174" t="s">
        <v>149</v>
      </c>
      <c r="D2174" s="155">
        <v>487.19</v>
      </c>
    </row>
    <row r="2175" spans="1:4" x14ac:dyDescent="0.25">
      <c r="A2175">
        <v>4315</v>
      </c>
      <c r="B2175" t="s">
        <v>2350</v>
      </c>
      <c r="C2175" t="s">
        <v>145</v>
      </c>
      <c r="D2175" s="155">
        <v>2.79</v>
      </c>
    </row>
    <row r="2176" spans="1:4" x14ac:dyDescent="0.25">
      <c r="A2176">
        <v>402</v>
      </c>
      <c r="B2176" t="s">
        <v>2351</v>
      </c>
      <c r="C2176" t="s">
        <v>145</v>
      </c>
      <c r="D2176" s="155">
        <v>18.98</v>
      </c>
    </row>
    <row r="2177" spans="1:4" x14ac:dyDescent="0.25">
      <c r="A2177">
        <v>4226</v>
      </c>
      <c r="B2177" t="s">
        <v>2352</v>
      </c>
      <c r="C2177" t="s">
        <v>147</v>
      </c>
      <c r="D2177" s="155">
        <v>7.81</v>
      </c>
    </row>
    <row r="2178" spans="1:4" x14ac:dyDescent="0.25">
      <c r="A2178">
        <v>4222</v>
      </c>
      <c r="B2178" t="s">
        <v>2353</v>
      </c>
      <c r="C2178" t="s">
        <v>148</v>
      </c>
      <c r="D2178" s="155">
        <v>5.51</v>
      </c>
    </row>
    <row r="2179" spans="1:4" x14ac:dyDescent="0.25">
      <c r="A2179">
        <v>34804</v>
      </c>
      <c r="B2179" t="s">
        <v>2354</v>
      </c>
      <c r="C2179" t="s">
        <v>152</v>
      </c>
      <c r="D2179" s="155">
        <v>70.819999999999993</v>
      </c>
    </row>
    <row r="2180" spans="1:4" x14ac:dyDescent="0.25">
      <c r="A2180">
        <v>4013</v>
      </c>
      <c r="B2180" t="s">
        <v>2355</v>
      </c>
      <c r="C2180" t="s">
        <v>152</v>
      </c>
      <c r="D2180" s="155">
        <v>7.16</v>
      </c>
    </row>
    <row r="2181" spans="1:4" x14ac:dyDescent="0.25">
      <c r="A2181">
        <v>4011</v>
      </c>
      <c r="B2181" t="s">
        <v>2356</v>
      </c>
      <c r="C2181" t="s">
        <v>152</v>
      </c>
      <c r="D2181" s="155">
        <v>8</v>
      </c>
    </row>
    <row r="2182" spans="1:4" x14ac:dyDescent="0.25">
      <c r="A2182">
        <v>4021</v>
      </c>
      <c r="B2182" t="s">
        <v>2357</v>
      </c>
      <c r="C2182" t="s">
        <v>152</v>
      </c>
      <c r="D2182" s="155">
        <v>9.98</v>
      </c>
    </row>
    <row r="2183" spans="1:4" x14ac:dyDescent="0.25">
      <c r="A2183">
        <v>4019</v>
      </c>
      <c r="B2183" t="s">
        <v>2358</v>
      </c>
      <c r="C2183" t="s">
        <v>152</v>
      </c>
      <c r="D2183" s="155">
        <v>11.98</v>
      </c>
    </row>
    <row r="2184" spans="1:4" x14ac:dyDescent="0.25">
      <c r="A2184">
        <v>4012</v>
      </c>
      <c r="B2184" t="s">
        <v>2359</v>
      </c>
      <c r="C2184" t="s">
        <v>152</v>
      </c>
      <c r="D2184" s="155">
        <v>16.059999999999999</v>
      </c>
    </row>
    <row r="2185" spans="1:4" x14ac:dyDescent="0.25">
      <c r="A2185">
        <v>4020</v>
      </c>
      <c r="B2185" t="s">
        <v>2360</v>
      </c>
      <c r="C2185" t="s">
        <v>152</v>
      </c>
      <c r="D2185" s="155">
        <v>20.11</v>
      </c>
    </row>
    <row r="2186" spans="1:4" x14ac:dyDescent="0.25">
      <c r="A2186">
        <v>4018</v>
      </c>
      <c r="B2186" t="s">
        <v>2361</v>
      </c>
      <c r="C2186" t="s">
        <v>152</v>
      </c>
      <c r="D2186" s="155">
        <v>24.09</v>
      </c>
    </row>
    <row r="2187" spans="1:4" x14ac:dyDescent="0.25">
      <c r="A2187">
        <v>36498</v>
      </c>
      <c r="B2187" t="s">
        <v>2362</v>
      </c>
      <c r="C2187" t="s">
        <v>145</v>
      </c>
      <c r="D2187" s="168">
        <v>8499.02</v>
      </c>
    </row>
    <row r="2188" spans="1:4" x14ac:dyDescent="0.25">
      <c r="A2188">
        <v>12872</v>
      </c>
      <c r="B2188" t="s">
        <v>2363</v>
      </c>
      <c r="C2188" t="s">
        <v>150</v>
      </c>
      <c r="D2188" s="155">
        <v>14.03</v>
      </c>
    </row>
    <row r="2189" spans="1:4" x14ac:dyDescent="0.25">
      <c r="A2189">
        <v>41075</v>
      </c>
      <c r="B2189" t="s">
        <v>2364</v>
      </c>
      <c r="C2189" t="s">
        <v>151</v>
      </c>
      <c r="D2189" s="168">
        <v>2465.5100000000002</v>
      </c>
    </row>
    <row r="2190" spans="1:4" x14ac:dyDescent="0.25">
      <c r="A2190">
        <v>44324</v>
      </c>
      <c r="B2190" t="s">
        <v>2365</v>
      </c>
      <c r="C2190" t="s">
        <v>147</v>
      </c>
      <c r="D2190" s="155">
        <v>2.86</v>
      </c>
    </row>
    <row r="2191" spans="1:4" x14ac:dyDescent="0.25">
      <c r="A2191">
        <v>3315</v>
      </c>
      <c r="B2191" t="s">
        <v>2366</v>
      </c>
      <c r="C2191" t="s">
        <v>147</v>
      </c>
      <c r="D2191" s="155">
        <v>0.83</v>
      </c>
    </row>
    <row r="2192" spans="1:4" x14ac:dyDescent="0.25">
      <c r="A2192">
        <v>36870</v>
      </c>
      <c r="B2192" t="s">
        <v>2367</v>
      </c>
      <c r="C2192" t="s">
        <v>147</v>
      </c>
      <c r="D2192" s="155">
        <v>0.64</v>
      </c>
    </row>
    <row r="2193" spans="1:4" x14ac:dyDescent="0.25">
      <c r="A2193">
        <v>5092</v>
      </c>
      <c r="B2193" t="s">
        <v>2368</v>
      </c>
      <c r="C2193" t="s">
        <v>153</v>
      </c>
      <c r="D2193" s="155">
        <v>17.09</v>
      </c>
    </row>
    <row r="2194" spans="1:4" x14ac:dyDescent="0.25">
      <c r="A2194">
        <v>11462</v>
      </c>
      <c r="B2194" t="s">
        <v>2369</v>
      </c>
      <c r="C2194" t="s">
        <v>153</v>
      </c>
      <c r="D2194" s="155">
        <v>17.48</v>
      </c>
    </row>
    <row r="2195" spans="1:4" x14ac:dyDescent="0.25">
      <c r="A2195">
        <v>36529</v>
      </c>
      <c r="B2195" t="s">
        <v>2370</v>
      </c>
      <c r="C2195" t="s">
        <v>145</v>
      </c>
      <c r="D2195" s="168">
        <v>72704.08</v>
      </c>
    </row>
    <row r="2196" spans="1:4" x14ac:dyDescent="0.25">
      <c r="A2196">
        <v>3318</v>
      </c>
      <c r="B2196" t="s">
        <v>2371</v>
      </c>
      <c r="C2196" t="s">
        <v>145</v>
      </c>
      <c r="D2196" s="168">
        <v>57000</v>
      </c>
    </row>
    <row r="2197" spans="1:4" x14ac:dyDescent="0.25">
      <c r="A2197">
        <v>3324</v>
      </c>
      <c r="B2197" t="s">
        <v>2372</v>
      </c>
      <c r="C2197" t="s">
        <v>152</v>
      </c>
      <c r="D2197" s="155">
        <v>9.92</v>
      </c>
    </row>
    <row r="2198" spans="1:4" x14ac:dyDescent="0.25">
      <c r="A2198">
        <v>3322</v>
      </c>
      <c r="B2198" t="s">
        <v>2373</v>
      </c>
      <c r="C2198" t="s">
        <v>152</v>
      </c>
      <c r="D2198" s="155">
        <v>13.9</v>
      </c>
    </row>
    <row r="2199" spans="1:4" x14ac:dyDescent="0.25">
      <c r="A2199">
        <v>5076</v>
      </c>
      <c r="B2199" t="s">
        <v>2374</v>
      </c>
      <c r="C2199" t="s">
        <v>147</v>
      </c>
      <c r="D2199" s="155">
        <v>23</v>
      </c>
    </row>
    <row r="2200" spans="1:4" x14ac:dyDescent="0.25">
      <c r="A2200">
        <v>5077</v>
      </c>
      <c r="B2200" t="s">
        <v>2375</v>
      </c>
      <c r="C2200" t="s">
        <v>147</v>
      </c>
      <c r="D2200" s="155">
        <v>25.41</v>
      </c>
    </row>
    <row r="2201" spans="1:4" x14ac:dyDescent="0.25">
      <c r="A2201">
        <v>11837</v>
      </c>
      <c r="B2201" t="s">
        <v>2376</v>
      </c>
      <c r="C2201" t="s">
        <v>145</v>
      </c>
      <c r="D2201" s="155">
        <v>68.010000000000005</v>
      </c>
    </row>
    <row r="2202" spans="1:4" x14ac:dyDescent="0.25">
      <c r="A2202">
        <v>38055</v>
      </c>
      <c r="B2202" t="s">
        <v>2377</v>
      </c>
      <c r="C2202" t="s">
        <v>145</v>
      </c>
      <c r="D2202" s="155">
        <v>6.17</v>
      </c>
    </row>
    <row r="2203" spans="1:4" x14ac:dyDescent="0.25">
      <c r="A2203">
        <v>415</v>
      </c>
      <c r="B2203" t="s">
        <v>2378</v>
      </c>
      <c r="C2203" t="s">
        <v>145</v>
      </c>
      <c r="D2203" s="155">
        <v>27.88</v>
      </c>
    </row>
    <row r="2204" spans="1:4" x14ac:dyDescent="0.25">
      <c r="A2204">
        <v>416</v>
      </c>
      <c r="B2204" t="s">
        <v>2379</v>
      </c>
      <c r="C2204" t="s">
        <v>145</v>
      </c>
      <c r="D2204" s="155">
        <v>10.210000000000001</v>
      </c>
    </row>
    <row r="2205" spans="1:4" x14ac:dyDescent="0.25">
      <c r="A2205">
        <v>425</v>
      </c>
      <c r="B2205" t="s">
        <v>2380</v>
      </c>
      <c r="C2205" t="s">
        <v>145</v>
      </c>
      <c r="D2205" s="155">
        <v>6.33</v>
      </c>
    </row>
    <row r="2206" spans="1:4" x14ac:dyDescent="0.25">
      <c r="A2206">
        <v>426</v>
      </c>
      <c r="B2206" t="s">
        <v>2381</v>
      </c>
      <c r="C2206" t="s">
        <v>145</v>
      </c>
      <c r="D2206" s="155">
        <v>34.85</v>
      </c>
    </row>
    <row r="2207" spans="1:4" x14ac:dyDescent="0.25">
      <c r="A2207">
        <v>38056</v>
      </c>
      <c r="B2207" t="s">
        <v>2382</v>
      </c>
      <c r="C2207" t="s">
        <v>145</v>
      </c>
      <c r="D2207" s="155">
        <v>34.03</v>
      </c>
    </row>
    <row r="2208" spans="1:4" x14ac:dyDescent="0.25">
      <c r="A2208">
        <v>1564</v>
      </c>
      <c r="B2208" t="s">
        <v>2383</v>
      </c>
      <c r="C2208" t="s">
        <v>145</v>
      </c>
      <c r="D2208" s="155">
        <v>12.99</v>
      </c>
    </row>
    <row r="2209" spans="1:4" x14ac:dyDescent="0.25">
      <c r="A2209">
        <v>11032</v>
      </c>
      <c r="B2209" t="s">
        <v>2384</v>
      </c>
      <c r="C2209" t="s">
        <v>145</v>
      </c>
      <c r="D2209" s="155">
        <v>15.74</v>
      </c>
    </row>
    <row r="2210" spans="1:4" x14ac:dyDescent="0.25">
      <c r="A2210">
        <v>36786</v>
      </c>
      <c r="B2210" t="s">
        <v>2385</v>
      </c>
      <c r="C2210" t="s">
        <v>160</v>
      </c>
      <c r="D2210" s="155">
        <v>158.34</v>
      </c>
    </row>
    <row r="2211" spans="1:4" x14ac:dyDescent="0.25">
      <c r="A2211">
        <v>36785</v>
      </c>
      <c r="B2211" t="s">
        <v>2386</v>
      </c>
      <c r="C2211" t="s">
        <v>160</v>
      </c>
      <c r="D2211" s="155">
        <v>137.59</v>
      </c>
    </row>
    <row r="2212" spans="1:4" x14ac:dyDescent="0.25">
      <c r="A2212">
        <v>36782</v>
      </c>
      <c r="B2212" t="s">
        <v>2387</v>
      </c>
      <c r="C2212" t="s">
        <v>160</v>
      </c>
      <c r="D2212" s="155">
        <v>164.24</v>
      </c>
    </row>
    <row r="2213" spans="1:4" x14ac:dyDescent="0.25">
      <c r="A2213">
        <v>44481</v>
      </c>
      <c r="B2213" t="s">
        <v>2388</v>
      </c>
      <c r="C2213" t="s">
        <v>160</v>
      </c>
      <c r="D2213" s="155">
        <v>185</v>
      </c>
    </row>
    <row r="2214" spans="1:4" x14ac:dyDescent="0.25">
      <c r="A2214">
        <v>4824</v>
      </c>
      <c r="B2214" t="s">
        <v>2389</v>
      </c>
      <c r="C2214" t="s">
        <v>147</v>
      </c>
      <c r="D2214" s="155">
        <v>0.26</v>
      </c>
    </row>
    <row r="2215" spans="1:4" x14ac:dyDescent="0.25">
      <c r="A2215">
        <v>11795</v>
      </c>
      <c r="B2215" t="s">
        <v>2390</v>
      </c>
      <c r="C2215" t="s">
        <v>152</v>
      </c>
      <c r="D2215" s="155">
        <v>377.35</v>
      </c>
    </row>
    <row r="2216" spans="1:4" x14ac:dyDescent="0.25">
      <c r="A2216">
        <v>134</v>
      </c>
      <c r="B2216" t="s">
        <v>2391</v>
      </c>
      <c r="C2216" t="s">
        <v>147</v>
      </c>
      <c r="D2216" s="155">
        <v>1.54</v>
      </c>
    </row>
    <row r="2217" spans="1:4" x14ac:dyDescent="0.25">
      <c r="A2217">
        <v>4229</v>
      </c>
      <c r="B2217" t="s">
        <v>2392</v>
      </c>
      <c r="C2217" t="s">
        <v>147</v>
      </c>
      <c r="D2217" s="155">
        <v>36.549999999999997</v>
      </c>
    </row>
    <row r="2218" spans="1:4" x14ac:dyDescent="0.25">
      <c r="A2218">
        <v>11731</v>
      </c>
      <c r="B2218" t="s">
        <v>2393</v>
      </c>
      <c r="C2218" t="s">
        <v>145</v>
      </c>
      <c r="D2218" s="155">
        <v>11.12</v>
      </c>
    </row>
    <row r="2219" spans="1:4" x14ac:dyDescent="0.25">
      <c r="A2219">
        <v>11732</v>
      </c>
      <c r="B2219" t="s">
        <v>2394</v>
      </c>
      <c r="C2219" t="s">
        <v>145</v>
      </c>
      <c r="D2219" s="155">
        <v>29.15</v>
      </c>
    </row>
    <row r="2220" spans="1:4" x14ac:dyDescent="0.25">
      <c r="A2220">
        <v>11244</v>
      </c>
      <c r="B2220" t="s">
        <v>2395</v>
      </c>
      <c r="C2220" t="s">
        <v>145</v>
      </c>
      <c r="D2220" s="155">
        <v>242.09</v>
      </c>
    </row>
    <row r="2221" spans="1:4" x14ac:dyDescent="0.25">
      <c r="A2221">
        <v>11245</v>
      </c>
      <c r="B2221" t="s">
        <v>2396</v>
      </c>
      <c r="C2221" t="s">
        <v>145</v>
      </c>
      <c r="D2221" s="155">
        <v>334.84</v>
      </c>
    </row>
    <row r="2222" spans="1:4" x14ac:dyDescent="0.25">
      <c r="A2222">
        <v>11235</v>
      </c>
      <c r="B2222" t="s">
        <v>2397</v>
      </c>
      <c r="C2222" t="s">
        <v>145</v>
      </c>
      <c r="D2222" s="155">
        <v>184.74</v>
      </c>
    </row>
    <row r="2223" spans="1:4" x14ac:dyDescent="0.25">
      <c r="A2223">
        <v>11236</v>
      </c>
      <c r="B2223" t="s">
        <v>2398</v>
      </c>
      <c r="C2223" t="s">
        <v>145</v>
      </c>
      <c r="D2223" s="155">
        <v>234.77</v>
      </c>
    </row>
    <row r="2224" spans="1:4" x14ac:dyDescent="0.25">
      <c r="A2224">
        <v>36494</v>
      </c>
      <c r="B2224" t="s">
        <v>2399</v>
      </c>
      <c r="C2224" t="s">
        <v>145</v>
      </c>
      <c r="D2224" s="168">
        <v>719505.07</v>
      </c>
    </row>
    <row r="2225" spans="1:4" x14ac:dyDescent="0.25">
      <c r="A2225">
        <v>36493</v>
      </c>
      <c r="B2225" t="s">
        <v>2400</v>
      </c>
      <c r="C2225" t="s">
        <v>145</v>
      </c>
      <c r="D2225" s="168">
        <v>815170.02</v>
      </c>
    </row>
    <row r="2226" spans="1:4" x14ac:dyDescent="0.25">
      <c r="A2226">
        <v>36492</v>
      </c>
      <c r="B2226" t="s">
        <v>2401</v>
      </c>
      <c r="C2226" t="s">
        <v>145</v>
      </c>
      <c r="D2226" s="168">
        <v>1514276.75</v>
      </c>
    </row>
    <row r="2227" spans="1:4" x14ac:dyDescent="0.25">
      <c r="A2227">
        <v>36499</v>
      </c>
      <c r="B2227" t="s">
        <v>2402</v>
      </c>
      <c r="C2227" t="s">
        <v>145</v>
      </c>
      <c r="D2227" s="168">
        <v>4589.47</v>
      </c>
    </row>
    <row r="2228" spans="1:4" x14ac:dyDescent="0.25">
      <c r="A2228">
        <v>13533</v>
      </c>
      <c r="B2228" t="s">
        <v>2403</v>
      </c>
      <c r="C2228" t="s">
        <v>145</v>
      </c>
      <c r="D2228" s="168">
        <v>210383.49</v>
      </c>
    </row>
    <row r="2229" spans="1:4" x14ac:dyDescent="0.25">
      <c r="A2229">
        <v>13333</v>
      </c>
      <c r="B2229" t="s">
        <v>2404</v>
      </c>
      <c r="C2229" t="s">
        <v>145</v>
      </c>
      <c r="D2229" s="168">
        <v>235357.54</v>
      </c>
    </row>
    <row r="2230" spans="1:4" x14ac:dyDescent="0.25">
      <c r="A2230">
        <v>39585</v>
      </c>
      <c r="B2230" t="s">
        <v>2405</v>
      </c>
      <c r="C2230" t="s">
        <v>145</v>
      </c>
      <c r="D2230" s="168">
        <v>151970.35</v>
      </c>
    </row>
    <row r="2231" spans="1:4" x14ac:dyDescent="0.25">
      <c r="A2231">
        <v>39586</v>
      </c>
      <c r="B2231" t="s">
        <v>2406</v>
      </c>
      <c r="C2231" t="s">
        <v>145</v>
      </c>
      <c r="D2231" s="168">
        <v>178250.93</v>
      </c>
    </row>
    <row r="2232" spans="1:4" x14ac:dyDescent="0.25">
      <c r="A2232">
        <v>39587</v>
      </c>
      <c r="B2232" t="s">
        <v>2407</v>
      </c>
      <c r="C2232" t="s">
        <v>145</v>
      </c>
      <c r="D2232" s="168">
        <v>217100.51</v>
      </c>
    </row>
    <row r="2233" spans="1:4" x14ac:dyDescent="0.25">
      <c r="A2233">
        <v>39588</v>
      </c>
      <c r="B2233" t="s">
        <v>2408</v>
      </c>
      <c r="C2233" t="s">
        <v>145</v>
      </c>
      <c r="D2233" s="168">
        <v>251379.53</v>
      </c>
    </row>
    <row r="2234" spans="1:4" x14ac:dyDescent="0.25">
      <c r="A2234">
        <v>39584</v>
      </c>
      <c r="B2234" t="s">
        <v>2409</v>
      </c>
      <c r="C2234" t="s">
        <v>145</v>
      </c>
      <c r="D2234" s="168">
        <v>135333.6</v>
      </c>
    </row>
    <row r="2235" spans="1:4" x14ac:dyDescent="0.25">
      <c r="A2235">
        <v>39590</v>
      </c>
      <c r="B2235" t="s">
        <v>2410</v>
      </c>
      <c r="C2235" t="s">
        <v>145</v>
      </c>
      <c r="D2235" s="168">
        <v>132088.51999999999</v>
      </c>
    </row>
    <row r="2236" spans="1:4" x14ac:dyDescent="0.25">
      <c r="A2236">
        <v>39592</v>
      </c>
      <c r="B2236" t="s">
        <v>2411</v>
      </c>
      <c r="C2236" t="s">
        <v>145</v>
      </c>
      <c r="D2236" s="168">
        <v>189814.39</v>
      </c>
    </row>
    <row r="2237" spans="1:4" x14ac:dyDescent="0.25">
      <c r="A2237">
        <v>39593</v>
      </c>
      <c r="B2237" t="s">
        <v>2412</v>
      </c>
      <c r="C2237" t="s">
        <v>145</v>
      </c>
      <c r="D2237" s="168">
        <v>217100.51</v>
      </c>
    </row>
    <row r="2238" spans="1:4" x14ac:dyDescent="0.25">
      <c r="A2238">
        <v>14254</v>
      </c>
      <c r="B2238" t="s">
        <v>2413</v>
      </c>
      <c r="C2238" t="s">
        <v>145</v>
      </c>
      <c r="D2238" s="168">
        <v>123404.5</v>
      </c>
    </row>
    <row r="2239" spans="1:4" x14ac:dyDescent="0.25">
      <c r="A2239">
        <v>44494</v>
      </c>
      <c r="B2239" t="s">
        <v>2414</v>
      </c>
      <c r="C2239" t="s">
        <v>145</v>
      </c>
      <c r="D2239" s="168">
        <v>103052.6</v>
      </c>
    </row>
    <row r="2240" spans="1:4" x14ac:dyDescent="0.25">
      <c r="A2240">
        <v>25019</v>
      </c>
      <c r="B2240" t="s">
        <v>2415</v>
      </c>
      <c r="C2240" t="s">
        <v>145</v>
      </c>
      <c r="D2240" s="168">
        <v>176643.68</v>
      </c>
    </row>
    <row r="2241" spans="1:4" x14ac:dyDescent="0.25">
      <c r="A2241">
        <v>36501</v>
      </c>
      <c r="B2241" t="s">
        <v>2416</v>
      </c>
      <c r="C2241" t="s">
        <v>145</v>
      </c>
      <c r="D2241" s="168">
        <v>157273.75</v>
      </c>
    </row>
    <row r="2242" spans="1:4" x14ac:dyDescent="0.25">
      <c r="A2242">
        <v>44493</v>
      </c>
      <c r="B2242" t="s">
        <v>2417</v>
      </c>
      <c r="C2242" t="s">
        <v>145</v>
      </c>
      <c r="D2242" s="168">
        <v>189073.18</v>
      </c>
    </row>
    <row r="2243" spans="1:4" x14ac:dyDescent="0.25">
      <c r="A2243">
        <v>36500</v>
      </c>
      <c r="B2243" t="s">
        <v>2418</v>
      </c>
      <c r="C2243" t="s">
        <v>145</v>
      </c>
      <c r="D2243" s="168">
        <v>111141.06</v>
      </c>
    </row>
    <row r="2244" spans="1:4" x14ac:dyDescent="0.25">
      <c r="A2244">
        <v>20017</v>
      </c>
      <c r="B2244" t="s">
        <v>2419</v>
      </c>
      <c r="C2244" t="s">
        <v>146</v>
      </c>
      <c r="D2244" s="155">
        <v>7.45</v>
      </c>
    </row>
    <row r="2245" spans="1:4" x14ac:dyDescent="0.25">
      <c r="A2245">
        <v>20007</v>
      </c>
      <c r="B2245" t="s">
        <v>2420</v>
      </c>
      <c r="C2245" t="s">
        <v>146</v>
      </c>
      <c r="D2245" s="155">
        <v>4.45</v>
      </c>
    </row>
    <row r="2246" spans="1:4" x14ac:dyDescent="0.25">
      <c r="A2246">
        <v>39831</v>
      </c>
      <c r="B2246" t="s">
        <v>2421</v>
      </c>
      <c r="C2246" t="s">
        <v>154</v>
      </c>
      <c r="D2246" s="155">
        <v>318.20999999999998</v>
      </c>
    </row>
    <row r="2247" spans="1:4" x14ac:dyDescent="0.25">
      <c r="A2247">
        <v>36888</v>
      </c>
      <c r="B2247" t="s">
        <v>2422</v>
      </c>
      <c r="C2247" t="s">
        <v>146</v>
      </c>
      <c r="D2247" s="155">
        <v>26.32</v>
      </c>
    </row>
    <row r="2248" spans="1:4" x14ac:dyDescent="0.25">
      <c r="A2248">
        <v>39836</v>
      </c>
      <c r="B2248" t="s">
        <v>2423</v>
      </c>
      <c r="C2248" t="s">
        <v>154</v>
      </c>
      <c r="D2248" s="155">
        <v>279.61</v>
      </c>
    </row>
    <row r="2249" spans="1:4" x14ac:dyDescent="0.25">
      <c r="A2249">
        <v>39830</v>
      </c>
      <c r="B2249" t="s">
        <v>2424</v>
      </c>
      <c r="C2249" t="s">
        <v>154</v>
      </c>
      <c r="D2249" s="155">
        <v>318.89</v>
      </c>
    </row>
    <row r="2250" spans="1:4" x14ac:dyDescent="0.25">
      <c r="A2250">
        <v>40527</v>
      </c>
      <c r="B2250" t="s">
        <v>2425</v>
      </c>
      <c r="C2250" t="s">
        <v>145</v>
      </c>
      <c r="D2250" s="168">
        <v>2413.5300000000002</v>
      </c>
    </row>
    <row r="2251" spans="1:4" x14ac:dyDescent="0.25">
      <c r="A2251">
        <v>36497</v>
      </c>
      <c r="B2251" t="s">
        <v>2426</v>
      </c>
      <c r="C2251" t="s">
        <v>145</v>
      </c>
      <c r="D2251" s="168">
        <v>2755.3</v>
      </c>
    </row>
    <row r="2252" spans="1:4" x14ac:dyDescent="0.25">
      <c r="A2252">
        <v>36487</v>
      </c>
      <c r="B2252" t="s">
        <v>2427</v>
      </c>
      <c r="C2252" t="s">
        <v>145</v>
      </c>
      <c r="D2252" s="168">
        <v>4797.3999999999996</v>
      </c>
    </row>
    <row r="2253" spans="1:4" x14ac:dyDescent="0.25">
      <c r="A2253">
        <v>44475</v>
      </c>
      <c r="B2253" t="s">
        <v>2428</v>
      </c>
      <c r="C2253" t="s">
        <v>145</v>
      </c>
      <c r="D2253" s="168">
        <v>1258165.24</v>
      </c>
    </row>
    <row r="2254" spans="1:4" x14ac:dyDescent="0.25">
      <c r="A2254">
        <v>44474</v>
      </c>
      <c r="B2254" t="s">
        <v>2429</v>
      </c>
      <c r="C2254" t="s">
        <v>145</v>
      </c>
      <c r="D2254" s="168">
        <v>2419548.54</v>
      </c>
    </row>
    <row r="2255" spans="1:4" x14ac:dyDescent="0.25">
      <c r="A2255">
        <v>44490</v>
      </c>
      <c r="B2255" t="s">
        <v>2430</v>
      </c>
      <c r="C2255" t="s">
        <v>145</v>
      </c>
      <c r="D2255" s="168">
        <v>4113232.5</v>
      </c>
    </row>
    <row r="2256" spans="1:4" x14ac:dyDescent="0.25">
      <c r="A2256">
        <v>37776</v>
      </c>
      <c r="B2256" t="s">
        <v>2431</v>
      </c>
      <c r="C2256" t="s">
        <v>145</v>
      </c>
      <c r="D2256" s="168">
        <v>252088.58</v>
      </c>
    </row>
    <row r="2257" spans="1:4" x14ac:dyDescent="0.25">
      <c r="A2257">
        <v>37775</v>
      </c>
      <c r="B2257" t="s">
        <v>2432</v>
      </c>
      <c r="C2257" t="s">
        <v>145</v>
      </c>
      <c r="D2257" s="168">
        <v>397058.59</v>
      </c>
    </row>
    <row r="2258" spans="1:4" x14ac:dyDescent="0.25">
      <c r="A2258">
        <v>36491</v>
      </c>
      <c r="B2258" t="s">
        <v>2433</v>
      </c>
      <c r="C2258" t="s">
        <v>145</v>
      </c>
      <c r="D2258" s="168">
        <v>1470425.78</v>
      </c>
    </row>
    <row r="2259" spans="1:4" x14ac:dyDescent="0.25">
      <c r="A2259">
        <v>10712</v>
      </c>
      <c r="B2259" t="s">
        <v>2434</v>
      </c>
      <c r="C2259" t="s">
        <v>145</v>
      </c>
      <c r="D2259" s="168">
        <v>99264.639999999999</v>
      </c>
    </row>
    <row r="2260" spans="1:4" x14ac:dyDescent="0.25">
      <c r="A2260">
        <v>3363</v>
      </c>
      <c r="B2260" t="s">
        <v>2435</v>
      </c>
      <c r="C2260" t="s">
        <v>145</v>
      </c>
      <c r="D2260" s="168">
        <v>139625</v>
      </c>
    </row>
    <row r="2261" spans="1:4" x14ac:dyDescent="0.25">
      <c r="A2261">
        <v>3365</v>
      </c>
      <c r="B2261" t="s">
        <v>2436</v>
      </c>
      <c r="C2261" t="s">
        <v>145</v>
      </c>
      <c r="D2261" s="168">
        <v>326373.43</v>
      </c>
    </row>
    <row r="2262" spans="1:4" x14ac:dyDescent="0.25">
      <c r="A2262">
        <v>7569</v>
      </c>
      <c r="B2262" t="s">
        <v>2437</v>
      </c>
      <c r="C2262" t="s">
        <v>145</v>
      </c>
      <c r="D2262" s="155">
        <v>88.65</v>
      </c>
    </row>
    <row r="2263" spans="1:4" x14ac:dyDescent="0.25">
      <c r="A2263">
        <v>34349</v>
      </c>
      <c r="B2263" t="s">
        <v>2438</v>
      </c>
      <c r="C2263" t="s">
        <v>145</v>
      </c>
      <c r="D2263" s="155">
        <v>40.24</v>
      </c>
    </row>
    <row r="2264" spans="1:4" x14ac:dyDescent="0.25">
      <c r="A2264">
        <v>3378</v>
      </c>
      <c r="B2264" t="s">
        <v>2439</v>
      </c>
      <c r="C2264" t="s">
        <v>145</v>
      </c>
      <c r="D2264" s="155">
        <v>98.71</v>
      </c>
    </row>
    <row r="2265" spans="1:4" x14ac:dyDescent="0.25">
      <c r="A2265">
        <v>3380</v>
      </c>
      <c r="B2265" t="s">
        <v>2440</v>
      </c>
      <c r="C2265" t="s">
        <v>145</v>
      </c>
      <c r="D2265" s="155">
        <v>69.099999999999994</v>
      </c>
    </row>
    <row r="2266" spans="1:4" x14ac:dyDescent="0.25">
      <c r="A2266">
        <v>3379</v>
      </c>
      <c r="B2266" t="s">
        <v>2441</v>
      </c>
      <c r="C2266" t="s">
        <v>145</v>
      </c>
      <c r="D2266" s="155">
        <v>66.709999999999994</v>
      </c>
    </row>
    <row r="2267" spans="1:4" x14ac:dyDescent="0.25">
      <c r="A2267">
        <v>11991</v>
      </c>
      <c r="B2267" t="s">
        <v>2442</v>
      </c>
      <c r="C2267" t="s">
        <v>145</v>
      </c>
      <c r="D2267" s="155">
        <v>77.459999999999994</v>
      </c>
    </row>
    <row r="2268" spans="1:4" x14ac:dyDescent="0.25">
      <c r="A2268">
        <v>11029</v>
      </c>
      <c r="B2268" t="s">
        <v>2443</v>
      </c>
      <c r="C2268" t="s">
        <v>156</v>
      </c>
      <c r="D2268" s="155">
        <v>2.41</v>
      </c>
    </row>
    <row r="2269" spans="1:4" x14ac:dyDescent="0.25">
      <c r="A2269">
        <v>4316</v>
      </c>
      <c r="B2269" t="s">
        <v>2444</v>
      </c>
      <c r="C2269" t="s">
        <v>145</v>
      </c>
      <c r="D2269" s="155">
        <v>2.44</v>
      </c>
    </row>
    <row r="2270" spans="1:4" x14ac:dyDescent="0.25">
      <c r="A2270">
        <v>4313</v>
      </c>
      <c r="B2270" t="s">
        <v>2445</v>
      </c>
      <c r="C2270" t="s">
        <v>156</v>
      </c>
      <c r="D2270" s="155">
        <v>3.5</v>
      </c>
    </row>
    <row r="2271" spans="1:4" x14ac:dyDescent="0.25">
      <c r="A2271">
        <v>4317</v>
      </c>
      <c r="B2271" t="s">
        <v>2446</v>
      </c>
      <c r="C2271" t="s">
        <v>145</v>
      </c>
      <c r="D2271" s="155">
        <v>3.98</v>
      </c>
    </row>
    <row r="2272" spans="1:4" x14ac:dyDescent="0.25">
      <c r="A2272">
        <v>4314</v>
      </c>
      <c r="B2272" t="s">
        <v>2447</v>
      </c>
      <c r="C2272" t="s">
        <v>156</v>
      </c>
      <c r="D2272" s="155">
        <v>4.66</v>
      </c>
    </row>
    <row r="2273" spans="1:4" x14ac:dyDescent="0.25">
      <c r="A2273">
        <v>10921</v>
      </c>
      <c r="B2273" t="s">
        <v>2448</v>
      </c>
      <c r="C2273" t="s">
        <v>145</v>
      </c>
      <c r="D2273" s="168">
        <v>5965</v>
      </c>
    </row>
    <row r="2274" spans="1:4" x14ac:dyDescent="0.25">
      <c r="A2274">
        <v>10922</v>
      </c>
      <c r="B2274" t="s">
        <v>2449</v>
      </c>
      <c r="C2274" t="s">
        <v>145</v>
      </c>
      <c r="D2274" s="168">
        <v>5402.94</v>
      </c>
    </row>
    <row r="2275" spans="1:4" x14ac:dyDescent="0.25">
      <c r="A2275">
        <v>10923</v>
      </c>
      <c r="B2275" t="s">
        <v>2450</v>
      </c>
      <c r="C2275" t="s">
        <v>145</v>
      </c>
      <c r="D2275" s="168">
        <v>3193.37</v>
      </c>
    </row>
    <row r="2276" spans="1:4" x14ac:dyDescent="0.25">
      <c r="A2276">
        <v>10924</v>
      </c>
      <c r="B2276" t="s">
        <v>2451</v>
      </c>
      <c r="C2276" t="s">
        <v>145</v>
      </c>
      <c r="D2276" s="168">
        <v>3363.24</v>
      </c>
    </row>
    <row r="2277" spans="1:4" x14ac:dyDescent="0.25">
      <c r="A2277">
        <v>37772</v>
      </c>
      <c r="B2277" t="s">
        <v>2452</v>
      </c>
      <c r="C2277" t="s">
        <v>145</v>
      </c>
      <c r="D2277" s="168">
        <v>273236.33</v>
      </c>
    </row>
    <row r="2278" spans="1:4" x14ac:dyDescent="0.25">
      <c r="A2278">
        <v>37771</v>
      </c>
      <c r="B2278" t="s">
        <v>2453</v>
      </c>
      <c r="C2278" t="s">
        <v>145</v>
      </c>
      <c r="D2278" s="168">
        <v>290679.93</v>
      </c>
    </row>
    <row r="2279" spans="1:4" x14ac:dyDescent="0.25">
      <c r="A2279">
        <v>12772</v>
      </c>
      <c r="B2279" t="s">
        <v>2454</v>
      </c>
      <c r="C2279" t="s">
        <v>145</v>
      </c>
      <c r="D2279" s="155">
        <v>798.23</v>
      </c>
    </row>
    <row r="2280" spans="1:4" x14ac:dyDescent="0.25">
      <c r="A2280">
        <v>12770</v>
      </c>
      <c r="B2280" t="s">
        <v>2455</v>
      </c>
      <c r="C2280" t="s">
        <v>145</v>
      </c>
      <c r="D2280" s="155">
        <v>480.29</v>
      </c>
    </row>
    <row r="2281" spans="1:4" x14ac:dyDescent="0.25">
      <c r="A2281">
        <v>12775</v>
      </c>
      <c r="B2281" t="s">
        <v>2456</v>
      </c>
      <c r="C2281" t="s">
        <v>145</v>
      </c>
      <c r="D2281" s="155">
        <v>351.76</v>
      </c>
    </row>
    <row r="2282" spans="1:4" x14ac:dyDescent="0.25">
      <c r="A2282">
        <v>12768</v>
      </c>
      <c r="B2282" t="s">
        <v>2457</v>
      </c>
      <c r="C2282" t="s">
        <v>145</v>
      </c>
      <c r="D2282" s="168">
        <v>1122.94</v>
      </c>
    </row>
    <row r="2283" spans="1:4" x14ac:dyDescent="0.25">
      <c r="A2283">
        <v>12769</v>
      </c>
      <c r="B2283" t="s">
        <v>2458</v>
      </c>
      <c r="C2283" t="s">
        <v>145</v>
      </c>
      <c r="D2283" s="155">
        <v>92</v>
      </c>
    </row>
    <row r="2284" spans="1:4" x14ac:dyDescent="0.25">
      <c r="A2284">
        <v>12773</v>
      </c>
      <c r="B2284" t="s">
        <v>2459</v>
      </c>
      <c r="C2284" t="s">
        <v>145</v>
      </c>
      <c r="D2284" s="155">
        <v>98.76</v>
      </c>
    </row>
    <row r="2285" spans="1:4" x14ac:dyDescent="0.25">
      <c r="A2285">
        <v>12774</v>
      </c>
      <c r="B2285" t="s">
        <v>2460</v>
      </c>
      <c r="C2285" t="s">
        <v>145</v>
      </c>
      <c r="D2285" s="155">
        <v>121.76</v>
      </c>
    </row>
    <row r="2286" spans="1:4" x14ac:dyDescent="0.25">
      <c r="A2286">
        <v>12776</v>
      </c>
      <c r="B2286" t="s">
        <v>2461</v>
      </c>
      <c r="C2286" t="s">
        <v>145</v>
      </c>
      <c r="D2286" s="168">
        <v>1812.94</v>
      </c>
    </row>
    <row r="2287" spans="1:4" x14ac:dyDescent="0.25">
      <c r="A2287">
        <v>12777</v>
      </c>
      <c r="B2287" t="s">
        <v>2462</v>
      </c>
      <c r="C2287" t="s">
        <v>145</v>
      </c>
      <c r="D2287" s="168">
        <v>2367.64</v>
      </c>
    </row>
    <row r="2288" spans="1:4" x14ac:dyDescent="0.25">
      <c r="A2288">
        <v>3391</v>
      </c>
      <c r="B2288" t="s">
        <v>2463</v>
      </c>
      <c r="C2288" t="s">
        <v>145</v>
      </c>
      <c r="D2288" s="155">
        <v>55.9</v>
      </c>
    </row>
    <row r="2289" spans="1:4" x14ac:dyDescent="0.25">
      <c r="A2289">
        <v>3389</v>
      </c>
      <c r="B2289" t="s">
        <v>2464</v>
      </c>
      <c r="C2289" t="s">
        <v>145</v>
      </c>
      <c r="D2289" s="155">
        <v>29</v>
      </c>
    </row>
    <row r="2290" spans="1:4" x14ac:dyDescent="0.25">
      <c r="A2290">
        <v>3390</v>
      </c>
      <c r="B2290" t="s">
        <v>2465</v>
      </c>
      <c r="C2290" t="s">
        <v>145</v>
      </c>
      <c r="D2290" s="155">
        <v>32.630000000000003</v>
      </c>
    </row>
    <row r="2291" spans="1:4" x14ac:dyDescent="0.25">
      <c r="A2291">
        <v>12873</v>
      </c>
      <c r="B2291" t="s">
        <v>2466</v>
      </c>
      <c r="C2291" t="s">
        <v>150</v>
      </c>
      <c r="D2291" s="155">
        <v>17.95</v>
      </c>
    </row>
    <row r="2292" spans="1:4" x14ac:dyDescent="0.25">
      <c r="A2292">
        <v>41076</v>
      </c>
      <c r="B2292" t="s">
        <v>2467</v>
      </c>
      <c r="C2292" t="s">
        <v>151</v>
      </c>
      <c r="D2292" s="168">
        <v>3153.96</v>
      </c>
    </row>
    <row r="2293" spans="1:4" x14ac:dyDescent="0.25">
      <c r="A2293">
        <v>140</v>
      </c>
      <c r="B2293" t="s">
        <v>2468</v>
      </c>
      <c r="C2293" t="s">
        <v>147</v>
      </c>
      <c r="D2293" s="155">
        <v>17.22</v>
      </c>
    </row>
    <row r="2294" spans="1:4" x14ac:dyDescent="0.25">
      <c r="A2294">
        <v>151</v>
      </c>
      <c r="B2294" t="s">
        <v>2469</v>
      </c>
      <c r="C2294" t="s">
        <v>148</v>
      </c>
      <c r="D2294" s="155">
        <v>25.41</v>
      </c>
    </row>
    <row r="2295" spans="1:4" x14ac:dyDescent="0.25">
      <c r="A2295">
        <v>7340</v>
      </c>
      <c r="B2295" t="s">
        <v>2470</v>
      </c>
      <c r="C2295" t="s">
        <v>148</v>
      </c>
      <c r="D2295" s="155">
        <v>27.74</v>
      </c>
    </row>
    <row r="2296" spans="1:4" x14ac:dyDescent="0.25">
      <c r="A2296">
        <v>2701</v>
      </c>
      <c r="B2296" t="s">
        <v>2471</v>
      </c>
      <c r="C2296" t="s">
        <v>150</v>
      </c>
      <c r="D2296" s="155">
        <v>21.91</v>
      </c>
    </row>
    <row r="2297" spans="1:4" x14ac:dyDescent="0.25">
      <c r="A2297">
        <v>40929</v>
      </c>
      <c r="B2297" t="s">
        <v>2472</v>
      </c>
      <c r="C2297" t="s">
        <v>151</v>
      </c>
      <c r="D2297" s="168">
        <v>3848.05</v>
      </c>
    </row>
    <row r="2298" spans="1:4" x14ac:dyDescent="0.25">
      <c r="A2298">
        <v>38114</v>
      </c>
      <c r="B2298" t="s">
        <v>2473</v>
      </c>
      <c r="C2298" t="s">
        <v>145</v>
      </c>
      <c r="D2298" s="155">
        <v>20.21</v>
      </c>
    </row>
    <row r="2299" spans="1:4" x14ac:dyDescent="0.25">
      <c r="A2299">
        <v>38064</v>
      </c>
      <c r="B2299" t="s">
        <v>2474</v>
      </c>
      <c r="C2299" t="s">
        <v>145</v>
      </c>
      <c r="D2299" s="155">
        <v>22.59</v>
      </c>
    </row>
    <row r="2300" spans="1:4" x14ac:dyDescent="0.25">
      <c r="A2300">
        <v>38115</v>
      </c>
      <c r="B2300" t="s">
        <v>2475</v>
      </c>
      <c r="C2300" t="s">
        <v>145</v>
      </c>
      <c r="D2300" s="155">
        <v>21.58</v>
      </c>
    </row>
    <row r="2301" spans="1:4" x14ac:dyDescent="0.25">
      <c r="A2301">
        <v>38065</v>
      </c>
      <c r="B2301" t="s">
        <v>2476</v>
      </c>
      <c r="C2301" t="s">
        <v>145</v>
      </c>
      <c r="D2301" s="155">
        <v>32.06</v>
      </c>
    </row>
    <row r="2302" spans="1:4" x14ac:dyDescent="0.25">
      <c r="A2302">
        <v>38078</v>
      </c>
      <c r="B2302" t="s">
        <v>2477</v>
      </c>
      <c r="C2302" t="s">
        <v>145</v>
      </c>
      <c r="D2302" s="155">
        <v>18.7</v>
      </c>
    </row>
    <row r="2303" spans="1:4" x14ac:dyDescent="0.25">
      <c r="A2303">
        <v>38113</v>
      </c>
      <c r="B2303" t="s">
        <v>2478</v>
      </c>
      <c r="C2303" t="s">
        <v>145</v>
      </c>
      <c r="D2303" s="155">
        <v>10.16</v>
      </c>
    </row>
    <row r="2304" spans="1:4" x14ac:dyDescent="0.25">
      <c r="A2304">
        <v>38063</v>
      </c>
      <c r="B2304" t="s">
        <v>2479</v>
      </c>
      <c r="C2304" t="s">
        <v>145</v>
      </c>
      <c r="D2304" s="155">
        <v>10.9</v>
      </c>
    </row>
    <row r="2305" spans="1:4" x14ac:dyDescent="0.25">
      <c r="A2305">
        <v>38080</v>
      </c>
      <c r="B2305" t="s">
        <v>2480</v>
      </c>
      <c r="C2305" t="s">
        <v>145</v>
      </c>
      <c r="D2305" s="155">
        <v>32.479999999999997</v>
      </c>
    </row>
    <row r="2306" spans="1:4" x14ac:dyDescent="0.25">
      <c r="A2306">
        <v>38069</v>
      </c>
      <c r="B2306" t="s">
        <v>2481</v>
      </c>
      <c r="C2306" t="s">
        <v>145</v>
      </c>
      <c r="D2306" s="155">
        <v>17.760000000000002</v>
      </c>
    </row>
    <row r="2307" spans="1:4" x14ac:dyDescent="0.25">
      <c r="A2307">
        <v>38077</v>
      </c>
      <c r="B2307" t="s">
        <v>2482</v>
      </c>
      <c r="C2307" t="s">
        <v>145</v>
      </c>
      <c r="D2307" s="155">
        <v>17.36</v>
      </c>
    </row>
    <row r="2308" spans="1:4" x14ac:dyDescent="0.25">
      <c r="A2308">
        <v>38073</v>
      </c>
      <c r="B2308" t="s">
        <v>2483</v>
      </c>
      <c r="C2308" t="s">
        <v>145</v>
      </c>
      <c r="D2308" s="155">
        <v>26.45</v>
      </c>
    </row>
    <row r="2309" spans="1:4" x14ac:dyDescent="0.25">
      <c r="A2309">
        <v>38112</v>
      </c>
      <c r="B2309" t="s">
        <v>2484</v>
      </c>
      <c r="C2309" t="s">
        <v>145</v>
      </c>
      <c r="D2309" s="155">
        <v>7.8</v>
      </c>
    </row>
    <row r="2310" spans="1:4" x14ac:dyDescent="0.25">
      <c r="A2310">
        <v>38062</v>
      </c>
      <c r="B2310" t="s">
        <v>2485</v>
      </c>
      <c r="C2310" t="s">
        <v>145</v>
      </c>
      <c r="D2310" s="155">
        <v>8.01</v>
      </c>
    </row>
    <row r="2311" spans="1:4" x14ac:dyDescent="0.25">
      <c r="A2311">
        <v>12128</v>
      </c>
      <c r="B2311" t="s">
        <v>2486</v>
      </c>
      <c r="C2311" t="s">
        <v>145</v>
      </c>
      <c r="D2311" s="155">
        <v>10.7</v>
      </c>
    </row>
    <row r="2312" spans="1:4" x14ac:dyDescent="0.25">
      <c r="A2312">
        <v>12129</v>
      </c>
      <c r="B2312" t="s">
        <v>2487</v>
      </c>
      <c r="C2312" t="s">
        <v>145</v>
      </c>
      <c r="D2312" s="155">
        <v>14.14</v>
      </c>
    </row>
    <row r="2313" spans="1:4" x14ac:dyDescent="0.25">
      <c r="A2313">
        <v>38081</v>
      </c>
      <c r="B2313" t="s">
        <v>2488</v>
      </c>
      <c r="C2313" t="s">
        <v>145</v>
      </c>
      <c r="D2313" s="155">
        <v>27.55</v>
      </c>
    </row>
    <row r="2314" spans="1:4" x14ac:dyDescent="0.25">
      <c r="A2314">
        <v>38070</v>
      </c>
      <c r="B2314" t="s">
        <v>2489</v>
      </c>
      <c r="C2314" t="s">
        <v>145</v>
      </c>
      <c r="D2314" s="155">
        <v>18.98</v>
      </c>
    </row>
    <row r="2315" spans="1:4" x14ac:dyDescent="0.25">
      <c r="A2315">
        <v>38074</v>
      </c>
      <c r="B2315" t="s">
        <v>2490</v>
      </c>
      <c r="C2315" t="s">
        <v>145</v>
      </c>
      <c r="D2315" s="155">
        <v>28.87</v>
      </c>
    </row>
    <row r="2316" spans="1:4" x14ac:dyDescent="0.25">
      <c r="A2316">
        <v>38079</v>
      </c>
      <c r="B2316" t="s">
        <v>2491</v>
      </c>
      <c r="C2316" t="s">
        <v>145</v>
      </c>
      <c r="D2316" s="155">
        <v>24.78</v>
      </c>
    </row>
    <row r="2317" spans="1:4" x14ac:dyDescent="0.25">
      <c r="A2317">
        <v>38072</v>
      </c>
      <c r="B2317" t="s">
        <v>2492</v>
      </c>
      <c r="C2317" t="s">
        <v>145</v>
      </c>
      <c r="D2317" s="155">
        <v>23.81</v>
      </c>
    </row>
    <row r="2318" spans="1:4" x14ac:dyDescent="0.25">
      <c r="A2318">
        <v>38068</v>
      </c>
      <c r="B2318" t="s">
        <v>2493</v>
      </c>
      <c r="C2318" t="s">
        <v>145</v>
      </c>
      <c r="D2318" s="155">
        <v>16.440000000000001</v>
      </c>
    </row>
    <row r="2319" spans="1:4" x14ac:dyDescent="0.25">
      <c r="A2319">
        <v>38071</v>
      </c>
      <c r="B2319" t="s">
        <v>2494</v>
      </c>
      <c r="C2319" t="s">
        <v>145</v>
      </c>
      <c r="D2319" s="155">
        <v>19.649999999999999</v>
      </c>
    </row>
    <row r="2320" spans="1:4" x14ac:dyDescent="0.25">
      <c r="A2320">
        <v>38412</v>
      </c>
      <c r="B2320" t="s">
        <v>2495</v>
      </c>
      <c r="C2320" t="s">
        <v>145</v>
      </c>
      <c r="D2320" s="155">
        <v>900</v>
      </c>
    </row>
    <row r="2321" spans="1:4" x14ac:dyDescent="0.25">
      <c r="A2321">
        <v>3405</v>
      </c>
      <c r="B2321" t="s">
        <v>2496</v>
      </c>
      <c r="C2321" t="s">
        <v>145</v>
      </c>
      <c r="D2321" s="155">
        <v>106.63</v>
      </c>
    </row>
    <row r="2322" spans="1:4" x14ac:dyDescent="0.25">
      <c r="A2322">
        <v>3394</v>
      </c>
      <c r="B2322" t="s">
        <v>2497</v>
      </c>
      <c r="C2322" t="s">
        <v>145</v>
      </c>
      <c r="D2322" s="155">
        <v>562.89</v>
      </c>
    </row>
    <row r="2323" spans="1:4" x14ac:dyDescent="0.25">
      <c r="A2323">
        <v>3393</v>
      </c>
      <c r="B2323" t="s">
        <v>2498</v>
      </c>
      <c r="C2323" t="s">
        <v>145</v>
      </c>
      <c r="D2323" s="155">
        <v>958.38</v>
      </c>
    </row>
    <row r="2324" spans="1:4" x14ac:dyDescent="0.25">
      <c r="A2324">
        <v>3406</v>
      </c>
      <c r="B2324" t="s">
        <v>2499</v>
      </c>
      <c r="C2324" t="s">
        <v>145</v>
      </c>
      <c r="D2324" s="155">
        <v>32.64</v>
      </c>
    </row>
    <row r="2325" spans="1:4" x14ac:dyDescent="0.25">
      <c r="A2325">
        <v>3395</v>
      </c>
      <c r="B2325" t="s">
        <v>2500</v>
      </c>
      <c r="C2325" t="s">
        <v>145</v>
      </c>
      <c r="D2325" s="155">
        <v>137.69</v>
      </c>
    </row>
    <row r="2326" spans="1:4" x14ac:dyDescent="0.25">
      <c r="A2326">
        <v>3398</v>
      </c>
      <c r="B2326" t="s">
        <v>2501</v>
      </c>
      <c r="C2326" t="s">
        <v>145</v>
      </c>
      <c r="D2326" s="155">
        <v>6.54</v>
      </c>
    </row>
    <row r="2327" spans="1:4" x14ac:dyDescent="0.25">
      <c r="A2327">
        <v>40662</v>
      </c>
      <c r="B2327" t="s">
        <v>2502</v>
      </c>
      <c r="C2327" t="s">
        <v>145</v>
      </c>
      <c r="D2327" s="155">
        <v>284.83</v>
      </c>
    </row>
    <row r="2328" spans="1:4" x14ac:dyDescent="0.25">
      <c r="A2328">
        <v>3437</v>
      </c>
      <c r="B2328" t="s">
        <v>2503</v>
      </c>
      <c r="C2328" t="s">
        <v>152</v>
      </c>
      <c r="D2328" s="155">
        <v>791.2</v>
      </c>
    </row>
    <row r="2329" spans="1:4" x14ac:dyDescent="0.25">
      <c r="A2329">
        <v>11190</v>
      </c>
      <c r="B2329" t="s">
        <v>2504</v>
      </c>
      <c r="C2329" t="s">
        <v>145</v>
      </c>
      <c r="D2329" s="155">
        <v>180</v>
      </c>
    </row>
    <row r="2330" spans="1:4" x14ac:dyDescent="0.25">
      <c r="A2330">
        <v>34377</v>
      </c>
      <c r="B2330" t="s">
        <v>2505</v>
      </c>
      <c r="C2330" t="s">
        <v>145</v>
      </c>
      <c r="D2330" s="155">
        <v>185.34</v>
      </c>
    </row>
    <row r="2331" spans="1:4" x14ac:dyDescent="0.25">
      <c r="A2331">
        <v>3428</v>
      </c>
      <c r="B2331" t="s">
        <v>2506</v>
      </c>
      <c r="C2331" t="s">
        <v>152</v>
      </c>
      <c r="D2331" s="168">
        <v>1173.6099999999999</v>
      </c>
    </row>
    <row r="2332" spans="1:4" x14ac:dyDescent="0.25">
      <c r="A2332">
        <v>3429</v>
      </c>
      <c r="B2332" t="s">
        <v>2507</v>
      </c>
      <c r="C2332" t="s">
        <v>152</v>
      </c>
      <c r="D2332" s="155">
        <v>670.54</v>
      </c>
    </row>
    <row r="2333" spans="1:4" x14ac:dyDescent="0.25">
      <c r="A2333">
        <v>11199</v>
      </c>
      <c r="B2333" t="s">
        <v>2508</v>
      </c>
      <c r="C2333" t="s">
        <v>145</v>
      </c>
      <c r="D2333" s="155">
        <v>994.1</v>
      </c>
    </row>
    <row r="2334" spans="1:4" x14ac:dyDescent="0.25">
      <c r="A2334">
        <v>34369</v>
      </c>
      <c r="B2334" t="s">
        <v>2509</v>
      </c>
      <c r="C2334" t="s">
        <v>145</v>
      </c>
      <c r="D2334" s="155">
        <v>644.64</v>
      </c>
    </row>
    <row r="2335" spans="1:4" x14ac:dyDescent="0.25">
      <c r="A2335">
        <v>36896</v>
      </c>
      <c r="B2335" t="s">
        <v>2510</v>
      </c>
      <c r="C2335" t="s">
        <v>145</v>
      </c>
      <c r="D2335" s="155">
        <v>358.97</v>
      </c>
    </row>
    <row r="2336" spans="1:4" x14ac:dyDescent="0.25">
      <c r="A2336">
        <v>34367</v>
      </c>
      <c r="B2336" t="s">
        <v>2511</v>
      </c>
      <c r="C2336" t="s">
        <v>145</v>
      </c>
      <c r="D2336" s="155">
        <v>462.65</v>
      </c>
    </row>
    <row r="2337" spans="1:4" x14ac:dyDescent="0.25">
      <c r="A2337">
        <v>36897</v>
      </c>
      <c r="B2337" t="s">
        <v>2512</v>
      </c>
      <c r="C2337" t="s">
        <v>145</v>
      </c>
      <c r="D2337" s="155">
        <v>560.16</v>
      </c>
    </row>
    <row r="2338" spans="1:4" x14ac:dyDescent="0.25">
      <c r="A2338">
        <v>34364</v>
      </c>
      <c r="B2338" t="s">
        <v>2513</v>
      </c>
      <c r="C2338" t="s">
        <v>145</v>
      </c>
      <c r="D2338" s="155">
        <v>608.15</v>
      </c>
    </row>
    <row r="2339" spans="1:4" x14ac:dyDescent="0.25">
      <c r="A2339">
        <v>40659</v>
      </c>
      <c r="B2339" t="s">
        <v>2514</v>
      </c>
      <c r="C2339" t="s">
        <v>152</v>
      </c>
      <c r="D2339" s="168">
        <v>1119.43</v>
      </c>
    </row>
    <row r="2340" spans="1:4" x14ac:dyDescent="0.25">
      <c r="A2340">
        <v>40660</v>
      </c>
      <c r="B2340" t="s">
        <v>2515</v>
      </c>
      <c r="C2340" t="s">
        <v>152</v>
      </c>
      <c r="D2340" s="168">
        <v>1418.75</v>
      </c>
    </row>
    <row r="2341" spans="1:4" x14ac:dyDescent="0.25">
      <c r="A2341">
        <v>40661</v>
      </c>
      <c r="B2341" t="s">
        <v>2516</v>
      </c>
      <c r="C2341" t="s">
        <v>152</v>
      </c>
      <c r="D2341" s="155">
        <v>872.29</v>
      </c>
    </row>
    <row r="2342" spans="1:4" x14ac:dyDescent="0.25">
      <c r="A2342">
        <v>3421</v>
      </c>
      <c r="B2342" t="s">
        <v>2517</v>
      </c>
      <c r="C2342" t="s">
        <v>152</v>
      </c>
      <c r="D2342" s="155">
        <v>878.96</v>
      </c>
    </row>
    <row r="2343" spans="1:4" x14ac:dyDescent="0.25">
      <c r="A2343">
        <v>599</v>
      </c>
      <c r="B2343" t="s">
        <v>2518</v>
      </c>
      <c r="C2343" t="s">
        <v>152</v>
      </c>
      <c r="D2343" s="155">
        <v>654.67999999999995</v>
      </c>
    </row>
    <row r="2344" spans="1:4" x14ac:dyDescent="0.25">
      <c r="A2344">
        <v>44053</v>
      </c>
      <c r="B2344" t="s">
        <v>2519</v>
      </c>
      <c r="C2344" t="s">
        <v>145</v>
      </c>
      <c r="D2344" s="168">
        <v>1453.09</v>
      </c>
    </row>
    <row r="2345" spans="1:4" x14ac:dyDescent="0.25">
      <c r="A2345">
        <v>3423</v>
      </c>
      <c r="B2345" t="s">
        <v>2520</v>
      </c>
      <c r="C2345" t="s">
        <v>152</v>
      </c>
      <c r="D2345" s="168">
        <v>1239.54</v>
      </c>
    </row>
    <row r="2346" spans="1:4" x14ac:dyDescent="0.25">
      <c r="A2346">
        <v>34381</v>
      </c>
      <c r="B2346" t="s">
        <v>2521</v>
      </c>
      <c r="C2346" t="s">
        <v>145</v>
      </c>
      <c r="D2346" s="155">
        <v>264.33999999999997</v>
      </c>
    </row>
    <row r="2347" spans="1:4" x14ac:dyDescent="0.25">
      <c r="A2347">
        <v>34797</v>
      </c>
      <c r="B2347" t="s">
        <v>2522</v>
      </c>
      <c r="C2347" t="s">
        <v>145</v>
      </c>
      <c r="D2347" s="155">
        <v>392.07</v>
      </c>
    </row>
    <row r="2348" spans="1:4" x14ac:dyDescent="0.25">
      <c r="A2348">
        <v>44054</v>
      </c>
      <c r="B2348" t="s">
        <v>2523</v>
      </c>
      <c r="C2348" t="s">
        <v>145</v>
      </c>
      <c r="D2348" s="155">
        <v>521.28</v>
      </c>
    </row>
    <row r="2349" spans="1:4" x14ac:dyDescent="0.25">
      <c r="A2349">
        <v>44399</v>
      </c>
      <c r="B2349" t="s">
        <v>2524</v>
      </c>
      <c r="C2349" t="s">
        <v>145</v>
      </c>
      <c r="D2349" s="155">
        <v>712.24</v>
      </c>
    </row>
    <row r="2350" spans="1:4" x14ac:dyDescent="0.25">
      <c r="A2350">
        <v>44503</v>
      </c>
      <c r="B2350" t="s">
        <v>2525</v>
      </c>
      <c r="C2350" t="s">
        <v>150</v>
      </c>
      <c r="D2350" s="155">
        <v>15.79</v>
      </c>
    </row>
    <row r="2351" spans="1:4" x14ac:dyDescent="0.25">
      <c r="A2351">
        <v>41077</v>
      </c>
      <c r="B2351" t="s">
        <v>2526</v>
      </c>
      <c r="C2351" t="s">
        <v>151</v>
      </c>
      <c r="D2351" s="168">
        <v>2772.53</v>
      </c>
    </row>
    <row r="2352" spans="1:4" x14ac:dyDescent="0.25">
      <c r="A2352">
        <v>37963</v>
      </c>
      <c r="B2352" t="s">
        <v>2527</v>
      </c>
      <c r="C2352" t="s">
        <v>145</v>
      </c>
      <c r="D2352" s="155">
        <v>4.74</v>
      </c>
    </row>
    <row r="2353" spans="1:4" x14ac:dyDescent="0.25">
      <c r="A2353">
        <v>37964</v>
      </c>
      <c r="B2353" t="s">
        <v>2528</v>
      </c>
      <c r="C2353" t="s">
        <v>145</v>
      </c>
      <c r="D2353" s="155">
        <v>6.34</v>
      </c>
    </row>
    <row r="2354" spans="1:4" x14ac:dyDescent="0.25">
      <c r="A2354">
        <v>37965</v>
      </c>
      <c r="B2354" t="s">
        <v>2529</v>
      </c>
      <c r="C2354" t="s">
        <v>145</v>
      </c>
      <c r="D2354" s="155">
        <v>9.15</v>
      </c>
    </row>
    <row r="2355" spans="1:4" x14ac:dyDescent="0.25">
      <c r="A2355">
        <v>37966</v>
      </c>
      <c r="B2355" t="s">
        <v>2530</v>
      </c>
      <c r="C2355" t="s">
        <v>145</v>
      </c>
      <c r="D2355" s="155">
        <v>16.07</v>
      </c>
    </row>
    <row r="2356" spans="1:4" x14ac:dyDescent="0.25">
      <c r="A2356">
        <v>37967</v>
      </c>
      <c r="B2356" t="s">
        <v>2531</v>
      </c>
      <c r="C2356" t="s">
        <v>145</v>
      </c>
      <c r="D2356" s="155">
        <v>27</v>
      </c>
    </row>
    <row r="2357" spans="1:4" x14ac:dyDescent="0.25">
      <c r="A2357">
        <v>37968</v>
      </c>
      <c r="B2357" t="s">
        <v>2532</v>
      </c>
      <c r="C2357" t="s">
        <v>145</v>
      </c>
      <c r="D2357" s="155">
        <v>57.33</v>
      </c>
    </row>
    <row r="2358" spans="1:4" x14ac:dyDescent="0.25">
      <c r="A2358">
        <v>37969</v>
      </c>
      <c r="B2358" t="s">
        <v>2533</v>
      </c>
      <c r="C2358" t="s">
        <v>145</v>
      </c>
      <c r="D2358" s="155">
        <v>144.86000000000001</v>
      </c>
    </row>
    <row r="2359" spans="1:4" x14ac:dyDescent="0.25">
      <c r="A2359">
        <v>37970</v>
      </c>
      <c r="B2359" t="s">
        <v>2534</v>
      </c>
      <c r="C2359" t="s">
        <v>145</v>
      </c>
      <c r="D2359" s="155">
        <v>209.58</v>
      </c>
    </row>
    <row r="2360" spans="1:4" x14ac:dyDescent="0.25">
      <c r="A2360">
        <v>44251</v>
      </c>
      <c r="B2360" t="s">
        <v>2535</v>
      </c>
      <c r="C2360" t="s">
        <v>145</v>
      </c>
      <c r="D2360" s="155">
        <v>242.08</v>
      </c>
    </row>
    <row r="2361" spans="1:4" x14ac:dyDescent="0.25">
      <c r="A2361">
        <v>21118</v>
      </c>
      <c r="B2361" t="s">
        <v>2536</v>
      </c>
      <c r="C2361" t="s">
        <v>145</v>
      </c>
      <c r="D2361" s="155">
        <v>3.77</v>
      </c>
    </row>
    <row r="2362" spans="1:4" x14ac:dyDescent="0.25">
      <c r="A2362">
        <v>37956</v>
      </c>
      <c r="B2362" t="s">
        <v>2537</v>
      </c>
      <c r="C2362" t="s">
        <v>145</v>
      </c>
      <c r="D2362" s="155">
        <v>4.63</v>
      </c>
    </row>
    <row r="2363" spans="1:4" x14ac:dyDescent="0.25">
      <c r="A2363">
        <v>37957</v>
      </c>
      <c r="B2363" t="s">
        <v>2538</v>
      </c>
      <c r="C2363" t="s">
        <v>145</v>
      </c>
      <c r="D2363" s="155">
        <v>9.86</v>
      </c>
    </row>
    <row r="2364" spans="1:4" x14ac:dyDescent="0.25">
      <c r="A2364">
        <v>37958</v>
      </c>
      <c r="B2364" t="s">
        <v>2539</v>
      </c>
      <c r="C2364" t="s">
        <v>145</v>
      </c>
      <c r="D2364" s="155">
        <v>17.82</v>
      </c>
    </row>
    <row r="2365" spans="1:4" x14ac:dyDescent="0.25">
      <c r="A2365">
        <v>37959</v>
      </c>
      <c r="B2365" t="s">
        <v>2540</v>
      </c>
      <c r="C2365" t="s">
        <v>145</v>
      </c>
      <c r="D2365" s="155">
        <v>27.43</v>
      </c>
    </row>
    <row r="2366" spans="1:4" x14ac:dyDescent="0.25">
      <c r="A2366">
        <v>37960</v>
      </c>
      <c r="B2366" t="s">
        <v>2541</v>
      </c>
      <c r="C2366" t="s">
        <v>145</v>
      </c>
      <c r="D2366" s="155">
        <v>70.09</v>
      </c>
    </row>
    <row r="2367" spans="1:4" x14ac:dyDescent="0.25">
      <c r="A2367">
        <v>37961</v>
      </c>
      <c r="B2367" t="s">
        <v>2542</v>
      </c>
      <c r="C2367" t="s">
        <v>145</v>
      </c>
      <c r="D2367" s="155">
        <v>150.63999999999999</v>
      </c>
    </row>
    <row r="2368" spans="1:4" x14ac:dyDescent="0.25">
      <c r="A2368">
        <v>37962</v>
      </c>
      <c r="B2368" t="s">
        <v>2543</v>
      </c>
      <c r="C2368" t="s">
        <v>145</v>
      </c>
      <c r="D2368" s="155">
        <v>173.66</v>
      </c>
    </row>
    <row r="2369" spans="1:4" x14ac:dyDescent="0.25">
      <c r="A2369">
        <v>3533</v>
      </c>
      <c r="B2369" t="s">
        <v>2544</v>
      </c>
      <c r="C2369" t="s">
        <v>145</v>
      </c>
      <c r="D2369" s="155">
        <v>3.95</v>
      </c>
    </row>
    <row r="2370" spans="1:4" x14ac:dyDescent="0.25">
      <c r="A2370">
        <v>3538</v>
      </c>
      <c r="B2370" t="s">
        <v>2545</v>
      </c>
      <c r="C2370" t="s">
        <v>145</v>
      </c>
      <c r="D2370" s="155">
        <v>7.48</v>
      </c>
    </row>
    <row r="2371" spans="1:4" x14ac:dyDescent="0.25">
      <c r="A2371">
        <v>3498</v>
      </c>
      <c r="B2371" t="s">
        <v>2546</v>
      </c>
      <c r="C2371" t="s">
        <v>145</v>
      </c>
      <c r="D2371" s="155">
        <v>7.26</v>
      </c>
    </row>
    <row r="2372" spans="1:4" x14ac:dyDescent="0.25">
      <c r="A2372">
        <v>3496</v>
      </c>
      <c r="B2372" t="s">
        <v>2547</v>
      </c>
      <c r="C2372" t="s">
        <v>145</v>
      </c>
      <c r="D2372" s="155">
        <v>4.8600000000000003</v>
      </c>
    </row>
    <row r="2373" spans="1:4" x14ac:dyDescent="0.25">
      <c r="A2373">
        <v>38429</v>
      </c>
      <c r="B2373" t="s">
        <v>2548</v>
      </c>
      <c r="C2373" t="s">
        <v>145</v>
      </c>
      <c r="D2373" s="155">
        <v>12.83</v>
      </c>
    </row>
    <row r="2374" spans="1:4" x14ac:dyDescent="0.25">
      <c r="A2374">
        <v>38431</v>
      </c>
      <c r="B2374" t="s">
        <v>2549</v>
      </c>
      <c r="C2374" t="s">
        <v>145</v>
      </c>
      <c r="D2374" s="155">
        <v>16.09</v>
      </c>
    </row>
    <row r="2375" spans="1:4" x14ac:dyDescent="0.25">
      <c r="A2375">
        <v>38430</v>
      </c>
      <c r="B2375" t="s">
        <v>2550</v>
      </c>
      <c r="C2375" t="s">
        <v>145</v>
      </c>
      <c r="D2375" s="155">
        <v>24.94</v>
      </c>
    </row>
    <row r="2376" spans="1:4" x14ac:dyDescent="0.25">
      <c r="A2376">
        <v>36348</v>
      </c>
      <c r="B2376" t="s">
        <v>2551</v>
      </c>
      <c r="C2376" t="s">
        <v>145</v>
      </c>
      <c r="D2376" s="155">
        <v>2.13</v>
      </c>
    </row>
    <row r="2377" spans="1:4" x14ac:dyDescent="0.25">
      <c r="A2377">
        <v>36349</v>
      </c>
      <c r="B2377" t="s">
        <v>2552</v>
      </c>
      <c r="C2377" t="s">
        <v>145</v>
      </c>
      <c r="D2377" s="155">
        <v>2.93</v>
      </c>
    </row>
    <row r="2378" spans="1:4" x14ac:dyDescent="0.25">
      <c r="A2378">
        <v>38987</v>
      </c>
      <c r="B2378" t="s">
        <v>2553</v>
      </c>
      <c r="C2378" t="s">
        <v>145</v>
      </c>
      <c r="D2378" s="155">
        <v>14.1</v>
      </c>
    </row>
    <row r="2379" spans="1:4" x14ac:dyDescent="0.25">
      <c r="A2379">
        <v>38988</v>
      </c>
      <c r="B2379" t="s">
        <v>2554</v>
      </c>
      <c r="C2379" t="s">
        <v>145</v>
      </c>
      <c r="D2379" s="155">
        <v>22.97</v>
      </c>
    </row>
    <row r="2380" spans="1:4" x14ac:dyDescent="0.25">
      <c r="A2380">
        <v>38989</v>
      </c>
      <c r="B2380" t="s">
        <v>2555</v>
      </c>
      <c r="C2380" t="s">
        <v>145</v>
      </c>
      <c r="D2380" s="155">
        <v>38.65</v>
      </c>
    </row>
    <row r="2381" spans="1:4" x14ac:dyDescent="0.25">
      <c r="A2381">
        <v>38990</v>
      </c>
      <c r="B2381" t="s">
        <v>2556</v>
      </c>
      <c r="C2381" t="s">
        <v>145</v>
      </c>
      <c r="D2381" s="155">
        <v>77.239999999999995</v>
      </c>
    </row>
    <row r="2382" spans="1:4" x14ac:dyDescent="0.25">
      <c r="A2382">
        <v>38991</v>
      </c>
      <c r="B2382" t="s">
        <v>2557</v>
      </c>
      <c r="C2382" t="s">
        <v>145</v>
      </c>
      <c r="D2382" s="155">
        <v>139</v>
      </c>
    </row>
    <row r="2383" spans="1:4" x14ac:dyDescent="0.25">
      <c r="A2383">
        <v>38433</v>
      </c>
      <c r="B2383" t="s">
        <v>2558</v>
      </c>
      <c r="C2383" t="s">
        <v>145</v>
      </c>
      <c r="D2383" s="155">
        <v>7.18</v>
      </c>
    </row>
    <row r="2384" spans="1:4" x14ac:dyDescent="0.25">
      <c r="A2384">
        <v>38440</v>
      </c>
      <c r="B2384" t="s">
        <v>2559</v>
      </c>
      <c r="C2384" t="s">
        <v>145</v>
      </c>
      <c r="D2384" s="155">
        <v>302.93</v>
      </c>
    </row>
    <row r="2385" spans="1:4" x14ac:dyDescent="0.25">
      <c r="A2385">
        <v>36359</v>
      </c>
      <c r="B2385" t="s">
        <v>2560</v>
      </c>
      <c r="C2385" t="s">
        <v>145</v>
      </c>
      <c r="D2385" s="155">
        <v>1.89</v>
      </c>
    </row>
    <row r="2386" spans="1:4" x14ac:dyDescent="0.25">
      <c r="A2386">
        <v>36360</v>
      </c>
      <c r="B2386" t="s">
        <v>2561</v>
      </c>
      <c r="C2386" t="s">
        <v>145</v>
      </c>
      <c r="D2386" s="155">
        <v>2.54</v>
      </c>
    </row>
    <row r="2387" spans="1:4" x14ac:dyDescent="0.25">
      <c r="A2387">
        <v>38434</v>
      </c>
      <c r="B2387" t="s">
        <v>2562</v>
      </c>
      <c r="C2387" t="s">
        <v>145</v>
      </c>
      <c r="D2387" s="155">
        <v>3.87</v>
      </c>
    </row>
    <row r="2388" spans="1:4" x14ac:dyDescent="0.25">
      <c r="A2388">
        <v>38435</v>
      </c>
      <c r="B2388" t="s">
        <v>2563</v>
      </c>
      <c r="C2388" t="s">
        <v>145</v>
      </c>
      <c r="D2388" s="155">
        <v>8.7100000000000009</v>
      </c>
    </row>
    <row r="2389" spans="1:4" x14ac:dyDescent="0.25">
      <c r="A2389">
        <v>38436</v>
      </c>
      <c r="B2389" t="s">
        <v>2564</v>
      </c>
      <c r="C2389" t="s">
        <v>145</v>
      </c>
      <c r="D2389" s="155">
        <v>14.44</v>
      </c>
    </row>
    <row r="2390" spans="1:4" x14ac:dyDescent="0.25">
      <c r="A2390">
        <v>38437</v>
      </c>
      <c r="B2390" t="s">
        <v>2565</v>
      </c>
      <c r="C2390" t="s">
        <v>145</v>
      </c>
      <c r="D2390" s="155">
        <v>23.43</v>
      </c>
    </row>
    <row r="2391" spans="1:4" x14ac:dyDescent="0.25">
      <c r="A2391">
        <v>38438</v>
      </c>
      <c r="B2391" t="s">
        <v>2566</v>
      </c>
      <c r="C2391" t="s">
        <v>145</v>
      </c>
      <c r="D2391" s="155">
        <v>67.959999999999994</v>
      </c>
    </row>
    <row r="2392" spans="1:4" x14ac:dyDescent="0.25">
      <c r="A2392">
        <v>38439</v>
      </c>
      <c r="B2392" t="s">
        <v>2567</v>
      </c>
      <c r="C2392" t="s">
        <v>145</v>
      </c>
      <c r="D2392" s="155">
        <v>86.35</v>
      </c>
    </row>
    <row r="2393" spans="1:4" x14ac:dyDescent="0.25">
      <c r="A2393">
        <v>10836</v>
      </c>
      <c r="B2393" t="s">
        <v>2568</v>
      </c>
      <c r="C2393" t="s">
        <v>145</v>
      </c>
      <c r="D2393" s="155">
        <v>31.46</v>
      </c>
    </row>
    <row r="2394" spans="1:4" x14ac:dyDescent="0.25">
      <c r="A2394">
        <v>10835</v>
      </c>
      <c r="B2394" t="s">
        <v>2569</v>
      </c>
      <c r="C2394" t="s">
        <v>145</v>
      </c>
      <c r="D2394" s="155">
        <v>8.7799999999999994</v>
      </c>
    </row>
    <row r="2395" spans="1:4" x14ac:dyDescent="0.25">
      <c r="A2395">
        <v>3475</v>
      </c>
      <c r="B2395" t="s">
        <v>2570</v>
      </c>
      <c r="C2395" t="s">
        <v>145</v>
      </c>
      <c r="D2395" s="155">
        <v>6.93</v>
      </c>
    </row>
    <row r="2396" spans="1:4" x14ac:dyDescent="0.25">
      <c r="A2396">
        <v>3485</v>
      </c>
      <c r="B2396" t="s">
        <v>2571</v>
      </c>
      <c r="C2396" t="s">
        <v>145</v>
      </c>
      <c r="D2396" s="155">
        <v>19.149999999999999</v>
      </c>
    </row>
    <row r="2397" spans="1:4" x14ac:dyDescent="0.25">
      <c r="A2397">
        <v>3534</v>
      </c>
      <c r="B2397" t="s">
        <v>2572</v>
      </c>
      <c r="C2397" t="s">
        <v>145</v>
      </c>
      <c r="D2397" s="155">
        <v>10.98</v>
      </c>
    </row>
    <row r="2398" spans="1:4" x14ac:dyDescent="0.25">
      <c r="A2398">
        <v>3543</v>
      </c>
      <c r="B2398" t="s">
        <v>2573</v>
      </c>
      <c r="C2398" t="s">
        <v>145</v>
      </c>
      <c r="D2398" s="155">
        <v>2.5499999999999998</v>
      </c>
    </row>
    <row r="2399" spans="1:4" x14ac:dyDescent="0.25">
      <c r="A2399">
        <v>3482</v>
      </c>
      <c r="B2399" t="s">
        <v>2574</v>
      </c>
      <c r="C2399" t="s">
        <v>145</v>
      </c>
      <c r="D2399" s="155">
        <v>7.85</v>
      </c>
    </row>
    <row r="2400" spans="1:4" x14ac:dyDescent="0.25">
      <c r="A2400">
        <v>3505</v>
      </c>
      <c r="B2400" t="s">
        <v>2575</v>
      </c>
      <c r="C2400" t="s">
        <v>145</v>
      </c>
      <c r="D2400" s="155">
        <v>3.79</v>
      </c>
    </row>
    <row r="2401" spans="1:4" x14ac:dyDescent="0.25">
      <c r="A2401">
        <v>3521</v>
      </c>
      <c r="B2401" t="s">
        <v>2576</v>
      </c>
      <c r="C2401" t="s">
        <v>145</v>
      </c>
      <c r="D2401" s="155">
        <v>2.86</v>
      </c>
    </row>
    <row r="2402" spans="1:4" x14ac:dyDescent="0.25">
      <c r="A2402">
        <v>3531</v>
      </c>
      <c r="B2402" t="s">
        <v>2577</v>
      </c>
      <c r="C2402" t="s">
        <v>145</v>
      </c>
      <c r="D2402" s="155">
        <v>5.44</v>
      </c>
    </row>
    <row r="2403" spans="1:4" x14ac:dyDescent="0.25">
      <c r="A2403">
        <v>3522</v>
      </c>
      <c r="B2403" t="s">
        <v>2578</v>
      </c>
      <c r="C2403" t="s">
        <v>145</v>
      </c>
      <c r="D2403" s="155">
        <v>3.51</v>
      </c>
    </row>
    <row r="2404" spans="1:4" x14ac:dyDescent="0.25">
      <c r="A2404">
        <v>3527</v>
      </c>
      <c r="B2404" t="s">
        <v>2579</v>
      </c>
      <c r="C2404" t="s">
        <v>145</v>
      </c>
      <c r="D2404" s="155">
        <v>18.45</v>
      </c>
    </row>
    <row r="2405" spans="1:4" x14ac:dyDescent="0.25">
      <c r="A2405">
        <v>3516</v>
      </c>
      <c r="B2405" t="s">
        <v>2580</v>
      </c>
      <c r="C2405" t="s">
        <v>145</v>
      </c>
      <c r="D2405" s="155">
        <v>3.63</v>
      </c>
    </row>
    <row r="2406" spans="1:4" x14ac:dyDescent="0.25">
      <c r="A2406">
        <v>3517</v>
      </c>
      <c r="B2406" t="s">
        <v>2581</v>
      </c>
      <c r="C2406" t="s">
        <v>145</v>
      </c>
      <c r="D2406" s="155">
        <v>3.27</v>
      </c>
    </row>
    <row r="2407" spans="1:4" x14ac:dyDescent="0.25">
      <c r="A2407">
        <v>3515</v>
      </c>
      <c r="B2407" t="s">
        <v>2582</v>
      </c>
      <c r="C2407" t="s">
        <v>145</v>
      </c>
      <c r="D2407" s="155">
        <v>9.41</v>
      </c>
    </row>
    <row r="2408" spans="1:4" x14ac:dyDescent="0.25">
      <c r="A2408">
        <v>20147</v>
      </c>
      <c r="B2408" t="s">
        <v>2583</v>
      </c>
      <c r="C2408" t="s">
        <v>145</v>
      </c>
      <c r="D2408" s="155">
        <v>7.74</v>
      </c>
    </row>
    <row r="2409" spans="1:4" x14ac:dyDescent="0.25">
      <c r="A2409">
        <v>3524</v>
      </c>
      <c r="B2409" t="s">
        <v>2584</v>
      </c>
      <c r="C2409" t="s">
        <v>145</v>
      </c>
      <c r="D2409" s="155">
        <v>11.65</v>
      </c>
    </row>
    <row r="2410" spans="1:4" x14ac:dyDescent="0.25">
      <c r="A2410">
        <v>3532</v>
      </c>
      <c r="B2410" t="s">
        <v>2585</v>
      </c>
      <c r="C2410" t="s">
        <v>145</v>
      </c>
      <c r="D2410" s="155">
        <v>26.91</v>
      </c>
    </row>
    <row r="2411" spans="1:4" x14ac:dyDescent="0.25">
      <c r="A2411">
        <v>3528</v>
      </c>
      <c r="B2411" t="s">
        <v>2586</v>
      </c>
      <c r="C2411" t="s">
        <v>145</v>
      </c>
      <c r="D2411" s="155">
        <v>14.17</v>
      </c>
    </row>
    <row r="2412" spans="1:4" x14ac:dyDescent="0.25">
      <c r="A2412">
        <v>37952</v>
      </c>
      <c r="B2412" t="s">
        <v>2587</v>
      </c>
      <c r="C2412" t="s">
        <v>145</v>
      </c>
      <c r="D2412" s="155">
        <v>101.51</v>
      </c>
    </row>
    <row r="2413" spans="1:4" x14ac:dyDescent="0.25">
      <c r="A2413">
        <v>37951</v>
      </c>
      <c r="B2413" t="s">
        <v>2588</v>
      </c>
      <c r="C2413" t="s">
        <v>145</v>
      </c>
      <c r="D2413" s="155">
        <v>3.82</v>
      </c>
    </row>
    <row r="2414" spans="1:4" x14ac:dyDescent="0.25">
      <c r="A2414">
        <v>3518</v>
      </c>
      <c r="B2414" t="s">
        <v>2589</v>
      </c>
      <c r="C2414" t="s">
        <v>145</v>
      </c>
      <c r="D2414" s="155">
        <v>5.87</v>
      </c>
    </row>
    <row r="2415" spans="1:4" x14ac:dyDescent="0.25">
      <c r="A2415">
        <v>3519</v>
      </c>
      <c r="B2415" t="s">
        <v>2590</v>
      </c>
      <c r="C2415" t="s">
        <v>145</v>
      </c>
      <c r="D2415" s="155">
        <v>12.28</v>
      </c>
    </row>
    <row r="2416" spans="1:4" x14ac:dyDescent="0.25">
      <c r="A2416">
        <v>3520</v>
      </c>
      <c r="B2416" t="s">
        <v>2591</v>
      </c>
      <c r="C2416" t="s">
        <v>145</v>
      </c>
      <c r="D2416" s="155">
        <v>12.87</v>
      </c>
    </row>
    <row r="2417" spans="1:4" x14ac:dyDescent="0.25">
      <c r="A2417">
        <v>37950</v>
      </c>
      <c r="B2417" t="s">
        <v>2592</v>
      </c>
      <c r="C2417" t="s">
        <v>145</v>
      </c>
      <c r="D2417" s="155">
        <v>93.45</v>
      </c>
    </row>
    <row r="2418" spans="1:4" x14ac:dyDescent="0.25">
      <c r="A2418">
        <v>37949</v>
      </c>
      <c r="B2418" t="s">
        <v>2593</v>
      </c>
      <c r="C2418" t="s">
        <v>145</v>
      </c>
      <c r="D2418" s="155">
        <v>3.44</v>
      </c>
    </row>
    <row r="2419" spans="1:4" x14ac:dyDescent="0.25">
      <c r="A2419">
        <v>3526</v>
      </c>
      <c r="B2419" t="s">
        <v>2594</v>
      </c>
      <c r="C2419" t="s">
        <v>145</v>
      </c>
      <c r="D2419" s="155">
        <v>4.74</v>
      </c>
    </row>
    <row r="2420" spans="1:4" x14ac:dyDescent="0.25">
      <c r="A2420">
        <v>3509</v>
      </c>
      <c r="B2420" t="s">
        <v>2595</v>
      </c>
      <c r="C2420" t="s">
        <v>145</v>
      </c>
      <c r="D2420" s="155">
        <v>10.78</v>
      </c>
    </row>
    <row r="2421" spans="1:4" x14ac:dyDescent="0.25">
      <c r="A2421">
        <v>3530</v>
      </c>
      <c r="B2421" t="s">
        <v>2596</v>
      </c>
      <c r="C2421" t="s">
        <v>145</v>
      </c>
      <c r="D2421" s="155">
        <v>298.8</v>
      </c>
    </row>
    <row r="2422" spans="1:4" x14ac:dyDescent="0.25">
      <c r="A2422">
        <v>3542</v>
      </c>
      <c r="B2422" t="s">
        <v>2597</v>
      </c>
      <c r="C2422" t="s">
        <v>145</v>
      </c>
      <c r="D2422" s="155">
        <v>0.86</v>
      </c>
    </row>
    <row r="2423" spans="1:4" x14ac:dyDescent="0.25">
      <c r="A2423">
        <v>3529</v>
      </c>
      <c r="B2423" t="s">
        <v>2598</v>
      </c>
      <c r="C2423" t="s">
        <v>145</v>
      </c>
      <c r="D2423" s="155">
        <v>1.05</v>
      </c>
    </row>
    <row r="2424" spans="1:4" x14ac:dyDescent="0.25">
      <c r="A2424">
        <v>3536</v>
      </c>
      <c r="B2424" t="s">
        <v>2599</v>
      </c>
      <c r="C2424" t="s">
        <v>145</v>
      </c>
      <c r="D2424" s="155">
        <v>3.5</v>
      </c>
    </row>
    <row r="2425" spans="1:4" x14ac:dyDescent="0.25">
      <c r="A2425">
        <v>3535</v>
      </c>
      <c r="B2425" t="s">
        <v>2600</v>
      </c>
      <c r="C2425" t="s">
        <v>145</v>
      </c>
      <c r="D2425" s="155">
        <v>8.5299999999999994</v>
      </c>
    </row>
    <row r="2426" spans="1:4" x14ac:dyDescent="0.25">
      <c r="A2426">
        <v>3540</v>
      </c>
      <c r="B2426" t="s">
        <v>2601</v>
      </c>
      <c r="C2426" t="s">
        <v>145</v>
      </c>
      <c r="D2426" s="155">
        <v>7.22</v>
      </c>
    </row>
    <row r="2427" spans="1:4" x14ac:dyDescent="0.25">
      <c r="A2427">
        <v>3539</v>
      </c>
      <c r="B2427" t="s">
        <v>2602</v>
      </c>
      <c r="C2427" t="s">
        <v>145</v>
      </c>
      <c r="D2427" s="155">
        <v>41.82</v>
      </c>
    </row>
    <row r="2428" spans="1:4" x14ac:dyDescent="0.25">
      <c r="A2428">
        <v>3513</v>
      </c>
      <c r="B2428" t="s">
        <v>2603</v>
      </c>
      <c r="C2428" t="s">
        <v>145</v>
      </c>
      <c r="D2428" s="155">
        <v>147.46</v>
      </c>
    </row>
    <row r="2429" spans="1:4" x14ac:dyDescent="0.25">
      <c r="A2429">
        <v>3510</v>
      </c>
      <c r="B2429" t="s">
        <v>2604</v>
      </c>
      <c r="C2429" t="s">
        <v>145</v>
      </c>
      <c r="D2429" s="155">
        <v>18.21</v>
      </c>
    </row>
    <row r="2430" spans="1:4" x14ac:dyDescent="0.25">
      <c r="A2430">
        <v>38913</v>
      </c>
      <c r="B2430" t="s">
        <v>2605</v>
      </c>
      <c r="C2430" t="s">
        <v>145</v>
      </c>
      <c r="D2430" s="155">
        <v>8.93</v>
      </c>
    </row>
    <row r="2431" spans="1:4" x14ac:dyDescent="0.25">
      <c r="A2431">
        <v>38914</v>
      </c>
      <c r="B2431" t="s">
        <v>2606</v>
      </c>
      <c r="C2431" t="s">
        <v>145</v>
      </c>
      <c r="D2431" s="155">
        <v>10.96</v>
      </c>
    </row>
    <row r="2432" spans="1:4" x14ac:dyDescent="0.25">
      <c r="A2432">
        <v>38915</v>
      </c>
      <c r="B2432" t="s">
        <v>2607</v>
      </c>
      <c r="C2432" t="s">
        <v>145</v>
      </c>
      <c r="D2432" s="155">
        <v>21.13</v>
      </c>
    </row>
    <row r="2433" spans="1:4" x14ac:dyDescent="0.25">
      <c r="A2433">
        <v>38916</v>
      </c>
      <c r="B2433" t="s">
        <v>2608</v>
      </c>
      <c r="C2433" t="s">
        <v>145</v>
      </c>
      <c r="D2433" s="155">
        <v>29.25</v>
      </c>
    </row>
    <row r="2434" spans="1:4" x14ac:dyDescent="0.25">
      <c r="A2434">
        <v>39300</v>
      </c>
      <c r="B2434" t="s">
        <v>2609</v>
      </c>
      <c r="C2434" t="s">
        <v>145</v>
      </c>
      <c r="D2434" s="155">
        <v>7.97</v>
      </c>
    </row>
    <row r="2435" spans="1:4" x14ac:dyDescent="0.25">
      <c r="A2435">
        <v>39301</v>
      </c>
      <c r="B2435" t="s">
        <v>2610</v>
      </c>
      <c r="C2435" t="s">
        <v>145</v>
      </c>
      <c r="D2435" s="155">
        <v>10.68</v>
      </c>
    </row>
    <row r="2436" spans="1:4" x14ac:dyDescent="0.25">
      <c r="A2436">
        <v>39302</v>
      </c>
      <c r="B2436" t="s">
        <v>2611</v>
      </c>
      <c r="C2436" t="s">
        <v>145</v>
      </c>
      <c r="D2436" s="155">
        <v>19.41</v>
      </c>
    </row>
    <row r="2437" spans="1:4" x14ac:dyDescent="0.25">
      <c r="A2437">
        <v>38923</v>
      </c>
      <c r="B2437" t="s">
        <v>2612</v>
      </c>
      <c r="C2437" t="s">
        <v>145</v>
      </c>
      <c r="D2437" s="155">
        <v>9.56</v>
      </c>
    </row>
    <row r="2438" spans="1:4" x14ac:dyDescent="0.25">
      <c r="A2438">
        <v>38925</v>
      </c>
      <c r="B2438" t="s">
        <v>2613</v>
      </c>
      <c r="C2438" t="s">
        <v>145</v>
      </c>
      <c r="D2438" s="155">
        <v>11.09</v>
      </c>
    </row>
    <row r="2439" spans="1:4" x14ac:dyDescent="0.25">
      <c r="A2439">
        <v>38926</v>
      </c>
      <c r="B2439" t="s">
        <v>2614</v>
      </c>
      <c r="C2439" t="s">
        <v>145</v>
      </c>
      <c r="D2439" s="155">
        <v>13.15</v>
      </c>
    </row>
    <row r="2440" spans="1:4" x14ac:dyDescent="0.25">
      <c r="A2440">
        <v>38927</v>
      </c>
      <c r="B2440" t="s">
        <v>2615</v>
      </c>
      <c r="C2440" t="s">
        <v>145</v>
      </c>
      <c r="D2440" s="155">
        <v>16.61</v>
      </c>
    </row>
    <row r="2441" spans="1:4" x14ac:dyDescent="0.25">
      <c r="A2441">
        <v>39304</v>
      </c>
      <c r="B2441" t="s">
        <v>2616</v>
      </c>
      <c r="C2441" t="s">
        <v>145</v>
      </c>
      <c r="D2441" s="155">
        <v>9.44</v>
      </c>
    </row>
    <row r="2442" spans="1:4" x14ac:dyDescent="0.25">
      <c r="A2442">
        <v>39305</v>
      </c>
      <c r="B2442" t="s">
        <v>2617</v>
      </c>
      <c r="C2442" t="s">
        <v>145</v>
      </c>
      <c r="D2442" s="155">
        <v>10.35</v>
      </c>
    </row>
    <row r="2443" spans="1:4" x14ac:dyDescent="0.25">
      <c r="A2443">
        <v>39306</v>
      </c>
      <c r="B2443" t="s">
        <v>2618</v>
      </c>
      <c r="C2443" t="s">
        <v>145</v>
      </c>
      <c r="D2443" s="155">
        <v>13.91</v>
      </c>
    </row>
    <row r="2444" spans="1:4" x14ac:dyDescent="0.25">
      <c r="A2444">
        <v>38928</v>
      </c>
      <c r="B2444" t="s">
        <v>2619</v>
      </c>
      <c r="C2444" t="s">
        <v>145</v>
      </c>
      <c r="D2444" s="155">
        <v>18.39</v>
      </c>
    </row>
    <row r="2445" spans="1:4" x14ac:dyDescent="0.25">
      <c r="A2445">
        <v>38941</v>
      </c>
      <c r="B2445" t="s">
        <v>2620</v>
      </c>
      <c r="C2445" t="s">
        <v>145</v>
      </c>
      <c r="D2445" s="155">
        <v>14.41</v>
      </c>
    </row>
    <row r="2446" spans="1:4" x14ac:dyDescent="0.25">
      <c r="A2446">
        <v>38917</v>
      </c>
      <c r="B2446" t="s">
        <v>2621</v>
      </c>
      <c r="C2446" t="s">
        <v>145</v>
      </c>
      <c r="D2446" s="155">
        <v>10.27</v>
      </c>
    </row>
    <row r="2447" spans="1:4" x14ac:dyDescent="0.25">
      <c r="A2447">
        <v>38919</v>
      </c>
      <c r="B2447" t="s">
        <v>2622</v>
      </c>
      <c r="C2447" t="s">
        <v>145</v>
      </c>
      <c r="D2447" s="155">
        <v>12.06</v>
      </c>
    </row>
    <row r="2448" spans="1:4" x14ac:dyDescent="0.25">
      <c r="A2448">
        <v>38922</v>
      </c>
      <c r="B2448" t="s">
        <v>2623</v>
      </c>
      <c r="C2448" t="s">
        <v>145</v>
      </c>
      <c r="D2448" s="155">
        <v>16.18</v>
      </c>
    </row>
    <row r="2449" spans="1:4" x14ac:dyDescent="0.25">
      <c r="A2449">
        <v>20151</v>
      </c>
      <c r="B2449" t="s">
        <v>2624</v>
      </c>
      <c r="C2449" t="s">
        <v>145</v>
      </c>
      <c r="D2449" s="155">
        <v>31.66</v>
      </c>
    </row>
    <row r="2450" spans="1:4" x14ac:dyDescent="0.25">
      <c r="A2450">
        <v>20152</v>
      </c>
      <c r="B2450" t="s">
        <v>2625</v>
      </c>
      <c r="C2450" t="s">
        <v>145</v>
      </c>
      <c r="D2450" s="155">
        <v>114.55</v>
      </c>
    </row>
    <row r="2451" spans="1:4" x14ac:dyDescent="0.25">
      <c r="A2451">
        <v>20148</v>
      </c>
      <c r="B2451" t="s">
        <v>2626</v>
      </c>
      <c r="C2451" t="s">
        <v>145</v>
      </c>
      <c r="D2451" s="155">
        <v>6.22</v>
      </c>
    </row>
    <row r="2452" spans="1:4" x14ac:dyDescent="0.25">
      <c r="A2452">
        <v>20149</v>
      </c>
      <c r="B2452" t="s">
        <v>2627</v>
      </c>
      <c r="C2452" t="s">
        <v>145</v>
      </c>
      <c r="D2452" s="155">
        <v>10.4</v>
      </c>
    </row>
    <row r="2453" spans="1:4" x14ac:dyDescent="0.25">
      <c r="A2453">
        <v>20150</v>
      </c>
      <c r="B2453" t="s">
        <v>2628</v>
      </c>
      <c r="C2453" t="s">
        <v>145</v>
      </c>
      <c r="D2453" s="155">
        <v>26.79</v>
      </c>
    </row>
    <row r="2454" spans="1:4" x14ac:dyDescent="0.25">
      <c r="A2454">
        <v>20157</v>
      </c>
      <c r="B2454" t="s">
        <v>2629</v>
      </c>
      <c r="C2454" t="s">
        <v>145</v>
      </c>
      <c r="D2454" s="155">
        <v>30.07</v>
      </c>
    </row>
    <row r="2455" spans="1:4" x14ac:dyDescent="0.25">
      <c r="A2455">
        <v>20158</v>
      </c>
      <c r="B2455" t="s">
        <v>2630</v>
      </c>
      <c r="C2455" t="s">
        <v>145</v>
      </c>
      <c r="D2455" s="155">
        <v>119.41</v>
      </c>
    </row>
    <row r="2456" spans="1:4" x14ac:dyDescent="0.25">
      <c r="A2456">
        <v>20154</v>
      </c>
      <c r="B2456" t="s">
        <v>2631</v>
      </c>
      <c r="C2456" t="s">
        <v>145</v>
      </c>
      <c r="D2456" s="155">
        <v>6.09</v>
      </c>
    </row>
    <row r="2457" spans="1:4" x14ac:dyDescent="0.25">
      <c r="A2457">
        <v>20155</v>
      </c>
      <c r="B2457" t="s">
        <v>2632</v>
      </c>
      <c r="C2457" t="s">
        <v>145</v>
      </c>
      <c r="D2457" s="155">
        <v>9.2799999999999994</v>
      </c>
    </row>
    <row r="2458" spans="1:4" x14ac:dyDescent="0.25">
      <c r="A2458">
        <v>20156</v>
      </c>
      <c r="B2458" t="s">
        <v>2633</v>
      </c>
      <c r="C2458" t="s">
        <v>145</v>
      </c>
      <c r="D2458" s="155">
        <v>26.08</v>
      </c>
    </row>
    <row r="2459" spans="1:4" x14ac:dyDescent="0.25">
      <c r="A2459">
        <v>3499</v>
      </c>
      <c r="B2459" t="s">
        <v>2634</v>
      </c>
      <c r="C2459" t="s">
        <v>145</v>
      </c>
      <c r="D2459" s="155">
        <v>1.64</v>
      </c>
    </row>
    <row r="2460" spans="1:4" x14ac:dyDescent="0.25">
      <c r="A2460">
        <v>3500</v>
      </c>
      <c r="B2460" t="s">
        <v>2635</v>
      </c>
      <c r="C2460" t="s">
        <v>145</v>
      </c>
      <c r="D2460" s="155">
        <v>2.17</v>
      </c>
    </row>
    <row r="2461" spans="1:4" x14ac:dyDescent="0.25">
      <c r="A2461">
        <v>3501</v>
      </c>
      <c r="B2461" t="s">
        <v>2636</v>
      </c>
      <c r="C2461" t="s">
        <v>145</v>
      </c>
      <c r="D2461" s="155">
        <v>5.98</v>
      </c>
    </row>
    <row r="2462" spans="1:4" x14ac:dyDescent="0.25">
      <c r="A2462">
        <v>3502</v>
      </c>
      <c r="B2462" t="s">
        <v>2637</v>
      </c>
      <c r="C2462" t="s">
        <v>145</v>
      </c>
      <c r="D2462" s="155">
        <v>8.61</v>
      </c>
    </row>
    <row r="2463" spans="1:4" x14ac:dyDescent="0.25">
      <c r="A2463">
        <v>3503</v>
      </c>
      <c r="B2463" t="s">
        <v>2638</v>
      </c>
      <c r="C2463" t="s">
        <v>145</v>
      </c>
      <c r="D2463" s="155">
        <v>10.82</v>
      </c>
    </row>
    <row r="2464" spans="1:4" x14ac:dyDescent="0.25">
      <c r="A2464">
        <v>3477</v>
      </c>
      <c r="B2464" t="s">
        <v>2639</v>
      </c>
      <c r="C2464" t="s">
        <v>145</v>
      </c>
      <c r="D2464" s="155">
        <v>39.299999999999997</v>
      </c>
    </row>
    <row r="2465" spans="1:4" x14ac:dyDescent="0.25">
      <c r="A2465">
        <v>3478</v>
      </c>
      <c r="B2465" t="s">
        <v>2640</v>
      </c>
      <c r="C2465" t="s">
        <v>145</v>
      </c>
      <c r="D2465" s="155">
        <v>94.22</v>
      </c>
    </row>
    <row r="2466" spans="1:4" x14ac:dyDescent="0.25">
      <c r="A2466">
        <v>3525</v>
      </c>
      <c r="B2466" t="s">
        <v>2641</v>
      </c>
      <c r="C2466" t="s">
        <v>145</v>
      </c>
      <c r="D2466" s="155">
        <v>116.28</v>
      </c>
    </row>
    <row r="2467" spans="1:4" x14ac:dyDescent="0.25">
      <c r="A2467">
        <v>3511</v>
      </c>
      <c r="B2467" t="s">
        <v>2642</v>
      </c>
      <c r="C2467" t="s">
        <v>145</v>
      </c>
      <c r="D2467" s="155">
        <v>123.34</v>
      </c>
    </row>
    <row r="2468" spans="1:4" x14ac:dyDescent="0.25">
      <c r="A2468">
        <v>12032</v>
      </c>
      <c r="B2468" t="s">
        <v>2643</v>
      </c>
      <c r="C2468" t="s">
        <v>154</v>
      </c>
      <c r="D2468" s="155">
        <v>53.19</v>
      </c>
    </row>
    <row r="2469" spans="1:4" x14ac:dyDescent="0.25">
      <c r="A2469">
        <v>12030</v>
      </c>
      <c r="B2469" t="s">
        <v>2644</v>
      </c>
      <c r="C2469" t="s">
        <v>154</v>
      </c>
      <c r="D2469" s="155">
        <v>49.98</v>
      </c>
    </row>
    <row r="2470" spans="1:4" x14ac:dyDescent="0.25">
      <c r="A2470">
        <v>10908</v>
      </c>
      <c r="B2470" t="s">
        <v>2645</v>
      </c>
      <c r="C2470" t="s">
        <v>145</v>
      </c>
      <c r="D2470" s="155">
        <v>29.56</v>
      </c>
    </row>
    <row r="2471" spans="1:4" x14ac:dyDescent="0.25">
      <c r="A2471">
        <v>10909</v>
      </c>
      <c r="B2471" t="s">
        <v>2646</v>
      </c>
      <c r="C2471" t="s">
        <v>145</v>
      </c>
      <c r="D2471" s="155">
        <v>34.380000000000003</v>
      </c>
    </row>
    <row r="2472" spans="1:4" x14ac:dyDescent="0.25">
      <c r="A2472">
        <v>3669</v>
      </c>
      <c r="B2472" t="s">
        <v>2647</v>
      </c>
      <c r="C2472" t="s">
        <v>145</v>
      </c>
      <c r="D2472" s="155">
        <v>21.12</v>
      </c>
    </row>
    <row r="2473" spans="1:4" x14ac:dyDescent="0.25">
      <c r="A2473">
        <v>20139</v>
      </c>
      <c r="B2473" t="s">
        <v>2648</v>
      </c>
      <c r="C2473" t="s">
        <v>145</v>
      </c>
      <c r="D2473" s="155">
        <v>181.66</v>
      </c>
    </row>
    <row r="2474" spans="1:4" x14ac:dyDescent="0.25">
      <c r="A2474">
        <v>3668</v>
      </c>
      <c r="B2474" t="s">
        <v>2649</v>
      </c>
      <c r="C2474" t="s">
        <v>145</v>
      </c>
      <c r="D2474" s="155">
        <v>64.89</v>
      </c>
    </row>
    <row r="2475" spans="1:4" x14ac:dyDescent="0.25">
      <c r="A2475">
        <v>10911</v>
      </c>
      <c r="B2475" t="s">
        <v>2650</v>
      </c>
      <c r="C2475" t="s">
        <v>145</v>
      </c>
      <c r="D2475" s="155">
        <v>28.45</v>
      </c>
    </row>
    <row r="2476" spans="1:4" x14ac:dyDescent="0.25">
      <c r="A2476">
        <v>3659</v>
      </c>
      <c r="B2476" t="s">
        <v>2651</v>
      </c>
      <c r="C2476" t="s">
        <v>145</v>
      </c>
      <c r="D2476" s="155">
        <v>28.99</v>
      </c>
    </row>
    <row r="2477" spans="1:4" x14ac:dyDescent="0.25">
      <c r="A2477">
        <v>3660</v>
      </c>
      <c r="B2477" t="s">
        <v>2652</v>
      </c>
      <c r="C2477" t="s">
        <v>145</v>
      </c>
      <c r="D2477" s="155">
        <v>37.479999999999997</v>
      </c>
    </row>
    <row r="2478" spans="1:4" x14ac:dyDescent="0.25">
      <c r="A2478">
        <v>20144</v>
      </c>
      <c r="B2478" t="s">
        <v>2653</v>
      </c>
      <c r="C2478" t="s">
        <v>145</v>
      </c>
      <c r="D2478" s="155">
        <v>83.93</v>
      </c>
    </row>
    <row r="2479" spans="1:4" x14ac:dyDescent="0.25">
      <c r="A2479">
        <v>20143</v>
      </c>
      <c r="B2479" t="s">
        <v>2654</v>
      </c>
      <c r="C2479" t="s">
        <v>145</v>
      </c>
      <c r="D2479" s="155">
        <v>107.39</v>
      </c>
    </row>
    <row r="2480" spans="1:4" x14ac:dyDescent="0.25">
      <c r="A2480">
        <v>20145</v>
      </c>
      <c r="B2480" t="s">
        <v>2655</v>
      </c>
      <c r="C2480" t="s">
        <v>145</v>
      </c>
      <c r="D2480" s="155">
        <v>207.14</v>
      </c>
    </row>
    <row r="2481" spans="1:4" x14ac:dyDescent="0.25">
      <c r="A2481">
        <v>20146</v>
      </c>
      <c r="B2481" t="s">
        <v>2656</v>
      </c>
      <c r="C2481" t="s">
        <v>145</v>
      </c>
      <c r="D2481" s="155">
        <v>283.16000000000003</v>
      </c>
    </row>
    <row r="2482" spans="1:4" x14ac:dyDescent="0.25">
      <c r="A2482">
        <v>20140</v>
      </c>
      <c r="B2482" t="s">
        <v>2657</v>
      </c>
      <c r="C2482" t="s">
        <v>145</v>
      </c>
      <c r="D2482" s="155">
        <v>13.28</v>
      </c>
    </row>
    <row r="2483" spans="1:4" x14ac:dyDescent="0.25">
      <c r="A2483">
        <v>20141</v>
      </c>
      <c r="B2483" t="s">
        <v>2658</v>
      </c>
      <c r="C2483" t="s">
        <v>145</v>
      </c>
      <c r="D2483" s="155">
        <v>32.53</v>
      </c>
    </row>
    <row r="2484" spans="1:4" x14ac:dyDescent="0.25">
      <c r="A2484">
        <v>20142</v>
      </c>
      <c r="B2484" t="s">
        <v>2659</v>
      </c>
      <c r="C2484" t="s">
        <v>145</v>
      </c>
      <c r="D2484" s="155">
        <v>57.23</v>
      </c>
    </row>
    <row r="2485" spans="1:4" x14ac:dyDescent="0.25">
      <c r="A2485">
        <v>3670</v>
      </c>
      <c r="B2485" t="s">
        <v>2660</v>
      </c>
      <c r="C2485" t="s">
        <v>145</v>
      </c>
      <c r="D2485" s="155">
        <v>37.22</v>
      </c>
    </row>
    <row r="2486" spans="1:4" x14ac:dyDescent="0.25">
      <c r="A2486">
        <v>3666</v>
      </c>
      <c r="B2486" t="s">
        <v>2661</v>
      </c>
      <c r="C2486" t="s">
        <v>145</v>
      </c>
      <c r="D2486" s="155">
        <v>5.86</v>
      </c>
    </row>
    <row r="2487" spans="1:4" x14ac:dyDescent="0.25">
      <c r="A2487">
        <v>3662</v>
      </c>
      <c r="B2487" t="s">
        <v>2662</v>
      </c>
      <c r="C2487" t="s">
        <v>145</v>
      </c>
      <c r="D2487" s="155">
        <v>15.27</v>
      </c>
    </row>
    <row r="2488" spans="1:4" x14ac:dyDescent="0.25">
      <c r="A2488">
        <v>3658</v>
      </c>
      <c r="B2488" t="s">
        <v>2663</v>
      </c>
      <c r="C2488" t="s">
        <v>145</v>
      </c>
      <c r="D2488" s="155">
        <v>28.93</v>
      </c>
    </row>
    <row r="2489" spans="1:4" x14ac:dyDescent="0.25">
      <c r="A2489">
        <v>14157</v>
      </c>
      <c r="B2489" t="s">
        <v>2664</v>
      </c>
      <c r="C2489" t="s">
        <v>145</v>
      </c>
      <c r="D2489" s="155">
        <v>1.27</v>
      </c>
    </row>
    <row r="2490" spans="1:4" x14ac:dyDescent="0.25">
      <c r="A2490">
        <v>42696</v>
      </c>
      <c r="B2490" t="s">
        <v>2665</v>
      </c>
      <c r="C2490" t="s">
        <v>145</v>
      </c>
      <c r="D2490" s="155">
        <v>229.45</v>
      </c>
    </row>
    <row r="2491" spans="1:4" x14ac:dyDescent="0.25">
      <c r="A2491">
        <v>39875</v>
      </c>
      <c r="B2491" t="s">
        <v>2666</v>
      </c>
      <c r="C2491" t="s">
        <v>145</v>
      </c>
      <c r="D2491" s="155">
        <v>624.71</v>
      </c>
    </row>
    <row r="2492" spans="1:4" x14ac:dyDescent="0.25">
      <c r="A2492">
        <v>39876</v>
      </c>
      <c r="B2492" t="s">
        <v>2667</v>
      </c>
      <c r="C2492" t="s">
        <v>145</v>
      </c>
      <c r="D2492" s="155">
        <v>782.13</v>
      </c>
    </row>
    <row r="2493" spans="1:4" x14ac:dyDescent="0.25">
      <c r="A2493">
        <v>39877</v>
      </c>
      <c r="B2493" t="s">
        <v>2668</v>
      </c>
      <c r="C2493" t="s">
        <v>145</v>
      </c>
      <c r="D2493" s="168">
        <v>1084.78</v>
      </c>
    </row>
    <row r="2494" spans="1:4" x14ac:dyDescent="0.25">
      <c r="A2494">
        <v>39878</v>
      </c>
      <c r="B2494" t="s">
        <v>2669</v>
      </c>
      <c r="C2494" t="s">
        <v>145</v>
      </c>
      <c r="D2494" s="168">
        <v>1432.82</v>
      </c>
    </row>
    <row r="2495" spans="1:4" x14ac:dyDescent="0.25">
      <c r="A2495">
        <v>39872</v>
      </c>
      <c r="B2495" t="s">
        <v>2670</v>
      </c>
      <c r="C2495" t="s">
        <v>145</v>
      </c>
      <c r="D2495" s="155">
        <v>428.41</v>
      </c>
    </row>
    <row r="2496" spans="1:4" x14ac:dyDescent="0.25">
      <c r="A2496">
        <v>39873</v>
      </c>
      <c r="B2496" t="s">
        <v>2671</v>
      </c>
      <c r="C2496" t="s">
        <v>145</v>
      </c>
      <c r="D2496" s="155">
        <v>496.93</v>
      </c>
    </row>
    <row r="2497" spans="1:4" x14ac:dyDescent="0.25">
      <c r="A2497">
        <v>39874</v>
      </c>
      <c r="B2497" t="s">
        <v>2672</v>
      </c>
      <c r="C2497" t="s">
        <v>145</v>
      </c>
      <c r="D2497" s="155">
        <v>545.80999999999995</v>
      </c>
    </row>
    <row r="2498" spans="1:4" x14ac:dyDescent="0.25">
      <c r="A2498">
        <v>3674</v>
      </c>
      <c r="B2498" t="s">
        <v>2673</v>
      </c>
      <c r="C2498" t="s">
        <v>146</v>
      </c>
      <c r="D2498" s="155">
        <v>81.86</v>
      </c>
    </row>
    <row r="2499" spans="1:4" x14ac:dyDescent="0.25">
      <c r="A2499">
        <v>3681</v>
      </c>
      <c r="B2499" t="s">
        <v>2674</v>
      </c>
      <c r="C2499" t="s">
        <v>146</v>
      </c>
      <c r="D2499" s="155">
        <v>121.8</v>
      </c>
    </row>
    <row r="2500" spans="1:4" x14ac:dyDescent="0.25">
      <c r="A2500">
        <v>3676</v>
      </c>
      <c r="B2500" t="s">
        <v>2675</v>
      </c>
      <c r="C2500" t="s">
        <v>146</v>
      </c>
      <c r="D2500" s="155">
        <v>458.37</v>
      </c>
    </row>
    <row r="2501" spans="1:4" x14ac:dyDescent="0.25">
      <c r="A2501">
        <v>3679</v>
      </c>
      <c r="B2501" t="s">
        <v>2676</v>
      </c>
      <c r="C2501" t="s">
        <v>146</v>
      </c>
      <c r="D2501" s="155">
        <v>379.22</v>
      </c>
    </row>
    <row r="2502" spans="1:4" x14ac:dyDescent="0.25">
      <c r="A2502">
        <v>3672</v>
      </c>
      <c r="B2502" t="s">
        <v>2677</v>
      </c>
      <c r="C2502" t="s">
        <v>146</v>
      </c>
      <c r="D2502" s="155">
        <v>1.29</v>
      </c>
    </row>
    <row r="2503" spans="1:4" x14ac:dyDescent="0.25">
      <c r="A2503">
        <v>3671</v>
      </c>
      <c r="B2503" t="s">
        <v>2678</v>
      </c>
      <c r="C2503" t="s">
        <v>146</v>
      </c>
      <c r="D2503" s="155">
        <v>1.22</v>
      </c>
    </row>
    <row r="2504" spans="1:4" x14ac:dyDescent="0.25">
      <c r="A2504">
        <v>3673</v>
      </c>
      <c r="B2504" t="s">
        <v>2679</v>
      </c>
      <c r="C2504" t="s">
        <v>146</v>
      </c>
      <c r="D2504" s="155">
        <v>1.91</v>
      </c>
    </row>
    <row r="2505" spans="1:4" x14ac:dyDescent="0.25">
      <c r="A2505">
        <v>38394</v>
      </c>
      <c r="B2505" t="s">
        <v>2680</v>
      </c>
      <c r="C2505" t="s">
        <v>145</v>
      </c>
      <c r="D2505" s="155">
        <v>332.69</v>
      </c>
    </row>
    <row r="2506" spans="1:4" x14ac:dyDescent="0.25">
      <c r="A2506">
        <v>3729</v>
      </c>
      <c r="B2506" t="s">
        <v>2681</v>
      </c>
      <c r="C2506" t="s">
        <v>145</v>
      </c>
      <c r="D2506" s="155">
        <v>200.35</v>
      </c>
    </row>
    <row r="2507" spans="1:4" x14ac:dyDescent="0.25">
      <c r="A2507">
        <v>39357</v>
      </c>
      <c r="B2507" t="s">
        <v>2682</v>
      </c>
      <c r="C2507" t="s">
        <v>145</v>
      </c>
      <c r="D2507" s="155">
        <v>96.59</v>
      </c>
    </row>
    <row r="2508" spans="1:4" x14ac:dyDescent="0.25">
      <c r="A2508">
        <v>39358</v>
      </c>
      <c r="B2508" t="s">
        <v>2683</v>
      </c>
      <c r="C2508" t="s">
        <v>145</v>
      </c>
      <c r="D2508" s="155">
        <v>105.92</v>
      </c>
    </row>
    <row r="2509" spans="1:4" x14ac:dyDescent="0.25">
      <c r="A2509">
        <v>39356</v>
      </c>
      <c r="B2509" t="s">
        <v>2684</v>
      </c>
      <c r="C2509" t="s">
        <v>145</v>
      </c>
      <c r="D2509" s="155">
        <v>180.7</v>
      </c>
    </row>
    <row r="2510" spans="1:4" x14ac:dyDescent="0.25">
      <c r="A2510">
        <v>39355</v>
      </c>
      <c r="B2510" t="s">
        <v>2685</v>
      </c>
      <c r="C2510" t="s">
        <v>145</v>
      </c>
      <c r="D2510" s="155">
        <v>155.5</v>
      </c>
    </row>
    <row r="2511" spans="1:4" x14ac:dyDescent="0.25">
      <c r="A2511">
        <v>39353</v>
      </c>
      <c r="B2511" t="s">
        <v>2686</v>
      </c>
      <c r="C2511" t="s">
        <v>145</v>
      </c>
      <c r="D2511" s="155">
        <v>213.24</v>
      </c>
    </row>
    <row r="2512" spans="1:4" x14ac:dyDescent="0.25">
      <c r="A2512">
        <v>39354</v>
      </c>
      <c r="B2512" t="s">
        <v>2687</v>
      </c>
      <c r="C2512" t="s">
        <v>145</v>
      </c>
      <c r="D2512" s="155">
        <v>212.53</v>
      </c>
    </row>
    <row r="2513" spans="1:4" x14ac:dyDescent="0.25">
      <c r="A2513">
        <v>39398</v>
      </c>
      <c r="B2513" t="s">
        <v>2688</v>
      </c>
      <c r="C2513" t="s">
        <v>145</v>
      </c>
      <c r="D2513" s="155">
        <v>77.510000000000005</v>
      </c>
    </row>
    <row r="2514" spans="1:4" x14ac:dyDescent="0.25">
      <c r="A2514">
        <v>13343</v>
      </c>
      <c r="B2514" t="s">
        <v>2689</v>
      </c>
      <c r="C2514" t="s">
        <v>145</v>
      </c>
      <c r="D2514" s="155">
        <v>47.6</v>
      </c>
    </row>
    <row r="2515" spans="1:4" x14ac:dyDescent="0.25">
      <c r="A2515">
        <v>12118</v>
      </c>
      <c r="B2515" t="s">
        <v>2690</v>
      </c>
      <c r="C2515" t="s">
        <v>145</v>
      </c>
      <c r="D2515" s="155">
        <v>25.67</v>
      </c>
    </row>
    <row r="2516" spans="1:4" x14ac:dyDescent="0.25">
      <c r="A2516">
        <v>39482</v>
      </c>
      <c r="B2516" t="s">
        <v>2691</v>
      </c>
      <c r="C2516" t="s">
        <v>145</v>
      </c>
      <c r="D2516" s="155">
        <v>563.54</v>
      </c>
    </row>
    <row r="2517" spans="1:4" x14ac:dyDescent="0.25">
      <c r="A2517">
        <v>39486</v>
      </c>
      <c r="B2517" t="s">
        <v>2692</v>
      </c>
      <c r="C2517" t="s">
        <v>145</v>
      </c>
      <c r="D2517" s="155">
        <v>459.93</v>
      </c>
    </row>
    <row r="2518" spans="1:4" x14ac:dyDescent="0.25">
      <c r="A2518">
        <v>39484</v>
      </c>
      <c r="B2518" t="s">
        <v>2693</v>
      </c>
      <c r="C2518" t="s">
        <v>145</v>
      </c>
      <c r="D2518" s="155">
        <v>563.54</v>
      </c>
    </row>
    <row r="2519" spans="1:4" x14ac:dyDescent="0.25">
      <c r="A2519">
        <v>39488</v>
      </c>
      <c r="B2519" t="s">
        <v>2694</v>
      </c>
      <c r="C2519" t="s">
        <v>145</v>
      </c>
      <c r="D2519" s="155">
        <v>467.46</v>
      </c>
    </row>
    <row r="2520" spans="1:4" x14ac:dyDescent="0.25">
      <c r="A2520">
        <v>39485</v>
      </c>
      <c r="B2520" t="s">
        <v>2695</v>
      </c>
      <c r="C2520" t="s">
        <v>145</v>
      </c>
      <c r="D2520" s="155">
        <v>563.54</v>
      </c>
    </row>
    <row r="2521" spans="1:4" x14ac:dyDescent="0.25">
      <c r="A2521">
        <v>39489</v>
      </c>
      <c r="B2521" t="s">
        <v>2696</v>
      </c>
      <c r="C2521" t="s">
        <v>145</v>
      </c>
      <c r="D2521" s="155">
        <v>475.39</v>
      </c>
    </row>
    <row r="2522" spans="1:4" x14ac:dyDescent="0.25">
      <c r="A2522">
        <v>39490</v>
      </c>
      <c r="B2522" t="s">
        <v>2697</v>
      </c>
      <c r="C2522" t="s">
        <v>145</v>
      </c>
      <c r="D2522" s="155">
        <v>708.39</v>
      </c>
    </row>
    <row r="2523" spans="1:4" x14ac:dyDescent="0.25">
      <c r="A2523">
        <v>39494</v>
      </c>
      <c r="B2523" t="s">
        <v>2698</v>
      </c>
      <c r="C2523" t="s">
        <v>145</v>
      </c>
      <c r="D2523" s="155">
        <v>508.68</v>
      </c>
    </row>
    <row r="2524" spans="1:4" x14ac:dyDescent="0.25">
      <c r="A2524">
        <v>39495</v>
      </c>
      <c r="B2524" t="s">
        <v>2699</v>
      </c>
      <c r="C2524" t="s">
        <v>145</v>
      </c>
      <c r="D2524" s="155">
        <v>573.22</v>
      </c>
    </row>
    <row r="2525" spans="1:4" x14ac:dyDescent="0.25">
      <c r="A2525">
        <v>39496</v>
      </c>
      <c r="B2525" t="s">
        <v>2700</v>
      </c>
      <c r="C2525" t="s">
        <v>145</v>
      </c>
      <c r="D2525" s="155">
        <v>630.54</v>
      </c>
    </row>
    <row r="2526" spans="1:4" x14ac:dyDescent="0.25">
      <c r="A2526">
        <v>39492</v>
      </c>
      <c r="B2526" t="s">
        <v>2701</v>
      </c>
      <c r="C2526" t="s">
        <v>145</v>
      </c>
      <c r="D2526" s="155">
        <v>729.99</v>
      </c>
    </row>
    <row r="2527" spans="1:4" x14ac:dyDescent="0.25">
      <c r="A2527">
        <v>39497</v>
      </c>
      <c r="B2527" t="s">
        <v>2702</v>
      </c>
      <c r="C2527" t="s">
        <v>145</v>
      </c>
      <c r="D2527" s="155">
        <v>659.37</v>
      </c>
    </row>
    <row r="2528" spans="1:4" x14ac:dyDescent="0.25">
      <c r="A2528">
        <v>39493</v>
      </c>
      <c r="B2528" t="s">
        <v>2703</v>
      </c>
      <c r="C2528" t="s">
        <v>145</v>
      </c>
      <c r="D2528" s="155">
        <v>782.98</v>
      </c>
    </row>
    <row r="2529" spans="1:4" x14ac:dyDescent="0.25">
      <c r="A2529">
        <v>39500</v>
      </c>
      <c r="B2529" t="s">
        <v>2704</v>
      </c>
      <c r="C2529" t="s">
        <v>145</v>
      </c>
      <c r="D2529" s="155">
        <v>854.3</v>
      </c>
    </row>
    <row r="2530" spans="1:4" x14ac:dyDescent="0.25">
      <c r="A2530">
        <v>39498</v>
      </c>
      <c r="B2530" t="s">
        <v>2705</v>
      </c>
      <c r="C2530" t="s">
        <v>145</v>
      </c>
      <c r="D2530" s="168">
        <v>1053.6300000000001</v>
      </c>
    </row>
    <row r="2531" spans="1:4" x14ac:dyDescent="0.25">
      <c r="A2531">
        <v>43628</v>
      </c>
      <c r="B2531" t="s">
        <v>2706</v>
      </c>
      <c r="C2531" t="s">
        <v>145</v>
      </c>
      <c r="D2531" s="155">
        <v>830.49</v>
      </c>
    </row>
    <row r="2532" spans="1:4" x14ac:dyDescent="0.25">
      <c r="A2532">
        <v>39501</v>
      </c>
      <c r="B2532" t="s">
        <v>2707</v>
      </c>
      <c r="C2532" t="s">
        <v>145</v>
      </c>
      <c r="D2532" s="155">
        <v>877.43</v>
      </c>
    </row>
    <row r="2533" spans="1:4" x14ac:dyDescent="0.25">
      <c r="A2533">
        <v>39499</v>
      </c>
      <c r="B2533" t="s">
        <v>2708</v>
      </c>
      <c r="C2533" t="s">
        <v>145</v>
      </c>
      <c r="D2533" s="168">
        <v>1068.5999999999999</v>
      </c>
    </row>
    <row r="2534" spans="1:4" x14ac:dyDescent="0.25">
      <c r="A2534">
        <v>43621</v>
      </c>
      <c r="B2534" t="s">
        <v>2709</v>
      </c>
      <c r="C2534" t="s">
        <v>145</v>
      </c>
      <c r="D2534" s="155">
        <v>882.39</v>
      </c>
    </row>
    <row r="2535" spans="1:4" x14ac:dyDescent="0.25">
      <c r="A2535">
        <v>3733</v>
      </c>
      <c r="B2535" t="s">
        <v>2710</v>
      </c>
      <c r="C2535" t="s">
        <v>152</v>
      </c>
      <c r="D2535" s="155">
        <v>72.989999999999995</v>
      </c>
    </row>
    <row r="2536" spans="1:4" x14ac:dyDescent="0.25">
      <c r="A2536">
        <v>3731</v>
      </c>
      <c r="B2536" t="s">
        <v>2711</v>
      </c>
      <c r="C2536" t="s">
        <v>152</v>
      </c>
      <c r="D2536" s="155">
        <v>67.75</v>
      </c>
    </row>
    <row r="2537" spans="1:4" x14ac:dyDescent="0.25">
      <c r="A2537">
        <v>38137</v>
      </c>
      <c r="B2537" t="s">
        <v>2712</v>
      </c>
      <c r="C2537" t="s">
        <v>152</v>
      </c>
      <c r="D2537" s="155">
        <v>68.150000000000006</v>
      </c>
    </row>
    <row r="2538" spans="1:4" x14ac:dyDescent="0.25">
      <c r="A2538">
        <v>38135</v>
      </c>
      <c r="B2538" t="s">
        <v>2713</v>
      </c>
      <c r="C2538" t="s">
        <v>152</v>
      </c>
      <c r="D2538" s="155">
        <v>86.39</v>
      </c>
    </row>
    <row r="2539" spans="1:4" x14ac:dyDescent="0.25">
      <c r="A2539">
        <v>38138</v>
      </c>
      <c r="B2539" t="s">
        <v>2714</v>
      </c>
      <c r="C2539" t="s">
        <v>152</v>
      </c>
      <c r="D2539" s="155">
        <v>66.92</v>
      </c>
    </row>
    <row r="2540" spans="1:4" x14ac:dyDescent="0.25">
      <c r="A2540">
        <v>3736</v>
      </c>
      <c r="B2540" t="s">
        <v>2715</v>
      </c>
      <c r="C2540" t="s">
        <v>152</v>
      </c>
      <c r="D2540" s="155">
        <v>45</v>
      </c>
    </row>
    <row r="2541" spans="1:4" x14ac:dyDescent="0.25">
      <c r="A2541">
        <v>3741</v>
      </c>
      <c r="B2541" t="s">
        <v>2716</v>
      </c>
      <c r="C2541" t="s">
        <v>152</v>
      </c>
      <c r="D2541" s="155">
        <v>46.9</v>
      </c>
    </row>
    <row r="2542" spans="1:4" x14ac:dyDescent="0.25">
      <c r="A2542">
        <v>3745</v>
      </c>
      <c r="B2542" t="s">
        <v>2717</v>
      </c>
      <c r="C2542" t="s">
        <v>152</v>
      </c>
      <c r="D2542" s="155">
        <v>50.58</v>
      </c>
    </row>
    <row r="2543" spans="1:4" x14ac:dyDescent="0.25">
      <c r="A2543">
        <v>3743</v>
      </c>
      <c r="B2543" t="s">
        <v>2718</v>
      </c>
      <c r="C2543" t="s">
        <v>152</v>
      </c>
      <c r="D2543" s="155">
        <v>46.74</v>
      </c>
    </row>
    <row r="2544" spans="1:4" x14ac:dyDescent="0.25">
      <c r="A2544">
        <v>3744</v>
      </c>
      <c r="B2544" t="s">
        <v>2719</v>
      </c>
      <c r="C2544" t="s">
        <v>152</v>
      </c>
      <c r="D2544" s="155">
        <v>51.45</v>
      </c>
    </row>
    <row r="2545" spans="1:4" x14ac:dyDescent="0.25">
      <c r="A2545">
        <v>3739</v>
      </c>
      <c r="B2545" t="s">
        <v>2720</v>
      </c>
      <c r="C2545" t="s">
        <v>152</v>
      </c>
      <c r="D2545" s="155">
        <v>54.06</v>
      </c>
    </row>
    <row r="2546" spans="1:4" x14ac:dyDescent="0.25">
      <c r="A2546">
        <v>3737</v>
      </c>
      <c r="B2546" t="s">
        <v>2721</v>
      </c>
      <c r="C2546" t="s">
        <v>152</v>
      </c>
      <c r="D2546" s="155">
        <v>56.68</v>
      </c>
    </row>
    <row r="2547" spans="1:4" x14ac:dyDescent="0.25">
      <c r="A2547">
        <v>3738</v>
      </c>
      <c r="B2547" t="s">
        <v>2722</v>
      </c>
      <c r="C2547" t="s">
        <v>152</v>
      </c>
      <c r="D2547" s="155">
        <v>65.400000000000006</v>
      </c>
    </row>
    <row r="2548" spans="1:4" x14ac:dyDescent="0.25">
      <c r="A2548">
        <v>3747</v>
      </c>
      <c r="B2548" t="s">
        <v>2723</v>
      </c>
      <c r="C2548" t="s">
        <v>152</v>
      </c>
      <c r="D2548" s="155">
        <v>51.45</v>
      </c>
    </row>
    <row r="2549" spans="1:4" x14ac:dyDescent="0.25">
      <c r="A2549">
        <v>11649</v>
      </c>
      <c r="B2549" t="s">
        <v>2724</v>
      </c>
      <c r="C2549" t="s">
        <v>145</v>
      </c>
      <c r="D2549" s="155">
        <v>373.25</v>
      </c>
    </row>
    <row r="2550" spans="1:4" x14ac:dyDescent="0.25">
      <c r="A2550">
        <v>11650</v>
      </c>
      <c r="B2550" t="s">
        <v>2725</v>
      </c>
      <c r="C2550" t="s">
        <v>145</v>
      </c>
      <c r="D2550" s="155">
        <v>636.19000000000005</v>
      </c>
    </row>
    <row r="2551" spans="1:4" x14ac:dyDescent="0.25">
      <c r="A2551">
        <v>3742</v>
      </c>
      <c r="B2551" t="s">
        <v>2726</v>
      </c>
      <c r="C2551" t="s">
        <v>152</v>
      </c>
      <c r="D2551" s="155">
        <v>67.84</v>
      </c>
    </row>
    <row r="2552" spans="1:4" x14ac:dyDescent="0.25">
      <c r="A2552">
        <v>3746</v>
      </c>
      <c r="B2552" t="s">
        <v>2727</v>
      </c>
      <c r="C2552" t="s">
        <v>152</v>
      </c>
      <c r="D2552" s="155">
        <v>79.22</v>
      </c>
    </row>
    <row r="2553" spans="1:4" x14ac:dyDescent="0.25">
      <c r="A2553">
        <v>21106</v>
      </c>
      <c r="B2553" t="s">
        <v>2728</v>
      </c>
      <c r="C2553" t="s">
        <v>147</v>
      </c>
      <c r="D2553" s="155">
        <v>37.56</v>
      </c>
    </row>
    <row r="2554" spans="1:4" x14ac:dyDescent="0.25">
      <c r="A2554">
        <v>3755</v>
      </c>
      <c r="B2554" t="s">
        <v>2729</v>
      </c>
      <c r="C2554" t="s">
        <v>145</v>
      </c>
      <c r="D2554" s="155">
        <v>19.02</v>
      </c>
    </row>
    <row r="2555" spans="1:4" x14ac:dyDescent="0.25">
      <c r="A2555">
        <v>3750</v>
      </c>
      <c r="B2555" t="s">
        <v>2730</v>
      </c>
      <c r="C2555" t="s">
        <v>145</v>
      </c>
      <c r="D2555" s="155">
        <v>25.58</v>
      </c>
    </row>
    <row r="2556" spans="1:4" x14ac:dyDescent="0.25">
      <c r="A2556">
        <v>3756</v>
      </c>
      <c r="B2556" t="s">
        <v>2731</v>
      </c>
      <c r="C2556" t="s">
        <v>145</v>
      </c>
      <c r="D2556" s="155">
        <v>47.8</v>
      </c>
    </row>
    <row r="2557" spans="1:4" x14ac:dyDescent="0.25">
      <c r="A2557">
        <v>39377</v>
      </c>
      <c r="B2557" t="s">
        <v>2732</v>
      </c>
      <c r="C2557" t="s">
        <v>145</v>
      </c>
      <c r="D2557" s="155">
        <v>141.6</v>
      </c>
    </row>
    <row r="2558" spans="1:4" x14ac:dyDescent="0.25">
      <c r="A2558">
        <v>38191</v>
      </c>
      <c r="B2558" t="s">
        <v>2733</v>
      </c>
      <c r="C2558" t="s">
        <v>145</v>
      </c>
      <c r="D2558" s="155">
        <v>10.54</v>
      </c>
    </row>
    <row r="2559" spans="1:4" x14ac:dyDescent="0.25">
      <c r="A2559">
        <v>39381</v>
      </c>
      <c r="B2559" t="s">
        <v>2734</v>
      </c>
      <c r="C2559" t="s">
        <v>145</v>
      </c>
      <c r="D2559" s="155">
        <v>9.83</v>
      </c>
    </row>
    <row r="2560" spans="1:4" x14ac:dyDescent="0.25">
      <c r="A2560">
        <v>38780</v>
      </c>
      <c r="B2560" t="s">
        <v>2735</v>
      </c>
      <c r="C2560" t="s">
        <v>145</v>
      </c>
      <c r="D2560" s="155">
        <v>12.03</v>
      </c>
    </row>
    <row r="2561" spans="1:4" x14ac:dyDescent="0.25">
      <c r="A2561">
        <v>38781</v>
      </c>
      <c r="B2561" t="s">
        <v>2736</v>
      </c>
      <c r="C2561" t="s">
        <v>145</v>
      </c>
      <c r="D2561" s="155">
        <v>40.61</v>
      </c>
    </row>
    <row r="2562" spans="1:4" x14ac:dyDescent="0.25">
      <c r="A2562">
        <v>38192</v>
      </c>
      <c r="B2562" t="s">
        <v>2737</v>
      </c>
      <c r="C2562" t="s">
        <v>145</v>
      </c>
      <c r="D2562" s="155">
        <v>73.489999999999995</v>
      </c>
    </row>
    <row r="2563" spans="1:4" x14ac:dyDescent="0.25">
      <c r="A2563">
        <v>3753</v>
      </c>
      <c r="B2563" t="s">
        <v>2738</v>
      </c>
      <c r="C2563" t="s">
        <v>145</v>
      </c>
      <c r="D2563" s="155">
        <v>6.43</v>
      </c>
    </row>
    <row r="2564" spans="1:4" x14ac:dyDescent="0.25">
      <c r="A2564">
        <v>38782</v>
      </c>
      <c r="B2564" t="s">
        <v>2739</v>
      </c>
      <c r="C2564" t="s">
        <v>145</v>
      </c>
      <c r="D2564" s="155">
        <v>8.3699999999999992</v>
      </c>
    </row>
    <row r="2565" spans="1:4" x14ac:dyDescent="0.25">
      <c r="A2565">
        <v>38778</v>
      </c>
      <c r="B2565" t="s">
        <v>2740</v>
      </c>
      <c r="C2565" t="s">
        <v>145</v>
      </c>
      <c r="D2565" s="155">
        <v>6.28</v>
      </c>
    </row>
    <row r="2566" spans="1:4" x14ac:dyDescent="0.25">
      <c r="A2566">
        <v>38779</v>
      </c>
      <c r="B2566" t="s">
        <v>2741</v>
      </c>
      <c r="C2566" t="s">
        <v>145</v>
      </c>
      <c r="D2566" s="155">
        <v>6.66</v>
      </c>
    </row>
    <row r="2567" spans="1:4" x14ac:dyDescent="0.25">
      <c r="A2567">
        <v>39388</v>
      </c>
      <c r="B2567" t="s">
        <v>2742</v>
      </c>
      <c r="C2567" t="s">
        <v>145</v>
      </c>
      <c r="D2567" s="155">
        <v>10.220000000000001</v>
      </c>
    </row>
    <row r="2568" spans="1:4" x14ac:dyDescent="0.25">
      <c r="A2568">
        <v>39387</v>
      </c>
      <c r="B2568" t="s">
        <v>2743</v>
      </c>
      <c r="C2568" t="s">
        <v>145</v>
      </c>
      <c r="D2568" s="155">
        <v>15.93</v>
      </c>
    </row>
    <row r="2569" spans="1:4" x14ac:dyDescent="0.25">
      <c r="A2569">
        <v>39386</v>
      </c>
      <c r="B2569" t="s">
        <v>2744</v>
      </c>
      <c r="C2569" t="s">
        <v>145</v>
      </c>
      <c r="D2569" s="155">
        <v>11.11</v>
      </c>
    </row>
    <row r="2570" spans="1:4" x14ac:dyDescent="0.25">
      <c r="A2570">
        <v>38194</v>
      </c>
      <c r="B2570" t="s">
        <v>2745</v>
      </c>
      <c r="C2570" t="s">
        <v>145</v>
      </c>
      <c r="D2570" s="155">
        <v>8.31</v>
      </c>
    </row>
    <row r="2571" spans="1:4" x14ac:dyDescent="0.25">
      <c r="A2571">
        <v>38193</v>
      </c>
      <c r="B2571" t="s">
        <v>2746</v>
      </c>
      <c r="C2571" t="s">
        <v>145</v>
      </c>
      <c r="D2571" s="155">
        <v>7.22</v>
      </c>
    </row>
    <row r="2572" spans="1:4" x14ac:dyDescent="0.25">
      <c r="A2572">
        <v>12216</v>
      </c>
      <c r="B2572" t="s">
        <v>2747</v>
      </c>
      <c r="C2572" t="s">
        <v>145</v>
      </c>
      <c r="D2572" s="155">
        <v>36.75</v>
      </c>
    </row>
    <row r="2573" spans="1:4" x14ac:dyDescent="0.25">
      <c r="A2573">
        <v>3757</v>
      </c>
      <c r="B2573" t="s">
        <v>2748</v>
      </c>
      <c r="C2573" t="s">
        <v>145</v>
      </c>
      <c r="D2573" s="155">
        <v>42.49</v>
      </c>
    </row>
    <row r="2574" spans="1:4" x14ac:dyDescent="0.25">
      <c r="A2574">
        <v>3758</v>
      </c>
      <c r="B2574" t="s">
        <v>2749</v>
      </c>
      <c r="C2574" t="s">
        <v>145</v>
      </c>
      <c r="D2574" s="155">
        <v>49.55</v>
      </c>
    </row>
    <row r="2575" spans="1:4" x14ac:dyDescent="0.25">
      <c r="A2575">
        <v>12214</v>
      </c>
      <c r="B2575" t="s">
        <v>2750</v>
      </c>
      <c r="C2575" t="s">
        <v>145</v>
      </c>
      <c r="D2575" s="155">
        <v>16.96</v>
      </c>
    </row>
    <row r="2576" spans="1:4" x14ac:dyDescent="0.25">
      <c r="A2576">
        <v>3749</v>
      </c>
      <c r="B2576" t="s">
        <v>2751</v>
      </c>
      <c r="C2576" t="s">
        <v>145</v>
      </c>
      <c r="D2576" s="155">
        <v>30.24</v>
      </c>
    </row>
    <row r="2577" spans="1:4" x14ac:dyDescent="0.25">
      <c r="A2577">
        <v>3751</v>
      </c>
      <c r="B2577" t="s">
        <v>2752</v>
      </c>
      <c r="C2577" t="s">
        <v>145</v>
      </c>
      <c r="D2577" s="155">
        <v>41.27</v>
      </c>
    </row>
    <row r="2578" spans="1:4" x14ac:dyDescent="0.25">
      <c r="A2578">
        <v>39376</v>
      </c>
      <c r="B2578" t="s">
        <v>2753</v>
      </c>
      <c r="C2578" t="s">
        <v>145</v>
      </c>
      <c r="D2578" s="155">
        <v>34.79</v>
      </c>
    </row>
    <row r="2579" spans="1:4" x14ac:dyDescent="0.25">
      <c r="A2579">
        <v>3752</v>
      </c>
      <c r="B2579" t="s">
        <v>2754</v>
      </c>
      <c r="C2579" t="s">
        <v>145</v>
      </c>
      <c r="D2579" s="155">
        <v>68.08</v>
      </c>
    </row>
    <row r="2580" spans="1:4" x14ac:dyDescent="0.25">
      <c r="A2580">
        <v>746</v>
      </c>
      <c r="B2580" t="s">
        <v>2755</v>
      </c>
      <c r="C2580" t="s">
        <v>145</v>
      </c>
      <c r="D2580" s="168">
        <v>2470</v>
      </c>
    </row>
    <row r="2581" spans="1:4" x14ac:dyDescent="0.25">
      <c r="A2581">
        <v>20269</v>
      </c>
      <c r="B2581" t="s">
        <v>2756</v>
      </c>
      <c r="C2581" t="s">
        <v>145</v>
      </c>
      <c r="D2581" s="155">
        <v>91.69</v>
      </c>
    </row>
    <row r="2582" spans="1:4" x14ac:dyDescent="0.25">
      <c r="A2582">
        <v>20270</v>
      </c>
      <c r="B2582" t="s">
        <v>2757</v>
      </c>
      <c r="C2582" t="s">
        <v>145</v>
      </c>
      <c r="D2582" s="155">
        <v>101.32</v>
      </c>
    </row>
    <row r="2583" spans="1:4" x14ac:dyDescent="0.25">
      <c r="A2583">
        <v>11696</v>
      </c>
      <c r="B2583" t="s">
        <v>2758</v>
      </c>
      <c r="C2583" t="s">
        <v>145</v>
      </c>
      <c r="D2583" s="155">
        <v>162.18</v>
      </c>
    </row>
    <row r="2584" spans="1:4" x14ac:dyDescent="0.25">
      <c r="A2584">
        <v>10427</v>
      </c>
      <c r="B2584" t="s">
        <v>2759</v>
      </c>
      <c r="C2584" t="s">
        <v>145</v>
      </c>
      <c r="D2584" s="155">
        <v>453.86</v>
      </c>
    </row>
    <row r="2585" spans="1:4" x14ac:dyDescent="0.25">
      <c r="A2585">
        <v>10428</v>
      </c>
      <c r="B2585" t="s">
        <v>2760</v>
      </c>
      <c r="C2585" t="s">
        <v>145</v>
      </c>
      <c r="D2585" s="155">
        <v>467.62</v>
      </c>
    </row>
    <row r="2586" spans="1:4" x14ac:dyDescent="0.25">
      <c r="A2586">
        <v>36521</v>
      </c>
      <c r="B2586" t="s">
        <v>2761</v>
      </c>
      <c r="C2586" t="s">
        <v>145</v>
      </c>
      <c r="D2586" s="155">
        <v>145.9</v>
      </c>
    </row>
    <row r="2587" spans="1:4" x14ac:dyDescent="0.25">
      <c r="A2587">
        <v>36794</v>
      </c>
      <c r="B2587" t="s">
        <v>2762</v>
      </c>
      <c r="C2587" t="s">
        <v>145</v>
      </c>
      <c r="D2587" s="155">
        <v>155.33000000000001</v>
      </c>
    </row>
    <row r="2588" spans="1:4" x14ac:dyDescent="0.25">
      <c r="A2588">
        <v>10426</v>
      </c>
      <c r="B2588" t="s">
        <v>2763</v>
      </c>
      <c r="C2588" t="s">
        <v>145</v>
      </c>
      <c r="D2588" s="155">
        <v>173.93</v>
      </c>
    </row>
    <row r="2589" spans="1:4" x14ac:dyDescent="0.25">
      <c r="A2589">
        <v>10425</v>
      </c>
      <c r="B2589" t="s">
        <v>2764</v>
      </c>
      <c r="C2589" t="s">
        <v>145</v>
      </c>
      <c r="D2589" s="155">
        <v>88.24</v>
      </c>
    </row>
    <row r="2590" spans="1:4" x14ac:dyDescent="0.25">
      <c r="A2590">
        <v>10431</v>
      </c>
      <c r="B2590" t="s">
        <v>2765</v>
      </c>
      <c r="C2590" t="s">
        <v>145</v>
      </c>
      <c r="D2590" s="155">
        <v>302.10000000000002</v>
      </c>
    </row>
    <row r="2591" spans="1:4" x14ac:dyDescent="0.25">
      <c r="A2591">
        <v>10429</v>
      </c>
      <c r="B2591" t="s">
        <v>2766</v>
      </c>
      <c r="C2591" t="s">
        <v>145</v>
      </c>
      <c r="D2591" s="155">
        <v>149.03</v>
      </c>
    </row>
    <row r="2592" spans="1:4" x14ac:dyDescent="0.25">
      <c r="A2592">
        <v>2354</v>
      </c>
      <c r="B2592" t="s">
        <v>2767</v>
      </c>
      <c r="C2592" t="s">
        <v>150</v>
      </c>
      <c r="D2592" s="155">
        <v>19.420000000000002</v>
      </c>
    </row>
    <row r="2593" spans="1:4" x14ac:dyDescent="0.25">
      <c r="A2593">
        <v>40932</v>
      </c>
      <c r="B2593" t="s">
        <v>2768</v>
      </c>
      <c r="C2593" t="s">
        <v>151</v>
      </c>
      <c r="D2593" s="168">
        <v>3410.33</v>
      </c>
    </row>
    <row r="2594" spans="1:4" x14ac:dyDescent="0.25">
      <c r="A2594">
        <v>10853</v>
      </c>
      <c r="B2594" t="s">
        <v>2769</v>
      </c>
      <c r="C2594" t="s">
        <v>145</v>
      </c>
      <c r="D2594" s="155">
        <v>101.83</v>
      </c>
    </row>
    <row r="2595" spans="1:4" x14ac:dyDescent="0.25">
      <c r="A2595">
        <v>5093</v>
      </c>
      <c r="B2595" t="s">
        <v>2770</v>
      </c>
      <c r="C2595" t="s">
        <v>153</v>
      </c>
      <c r="D2595" s="155">
        <v>16.899999999999999</v>
      </c>
    </row>
    <row r="2596" spans="1:4" x14ac:dyDescent="0.25">
      <c r="A2596">
        <v>44331</v>
      </c>
      <c r="B2596" t="s">
        <v>2771</v>
      </c>
      <c r="C2596" t="s">
        <v>148</v>
      </c>
      <c r="D2596" s="155">
        <v>52.86</v>
      </c>
    </row>
    <row r="2597" spans="1:4" x14ac:dyDescent="0.25">
      <c r="A2597">
        <v>37768</v>
      </c>
      <c r="B2597" t="s">
        <v>2772</v>
      </c>
      <c r="C2597" t="s">
        <v>145</v>
      </c>
      <c r="D2597" s="168">
        <v>235000</v>
      </c>
    </row>
    <row r="2598" spans="1:4" x14ac:dyDescent="0.25">
      <c r="A2598">
        <v>37773</v>
      </c>
      <c r="B2598" t="s">
        <v>2773</v>
      </c>
      <c r="C2598" t="s">
        <v>145</v>
      </c>
      <c r="D2598" s="168">
        <v>199554.62</v>
      </c>
    </row>
    <row r="2599" spans="1:4" x14ac:dyDescent="0.25">
      <c r="A2599">
        <v>37769</v>
      </c>
      <c r="B2599" t="s">
        <v>2774</v>
      </c>
      <c r="C2599" t="s">
        <v>145</v>
      </c>
      <c r="D2599" s="168">
        <v>334079.57</v>
      </c>
    </row>
    <row r="2600" spans="1:4" x14ac:dyDescent="0.25">
      <c r="A2600">
        <v>37770</v>
      </c>
      <c r="B2600" t="s">
        <v>2775</v>
      </c>
      <c r="C2600" t="s">
        <v>145</v>
      </c>
      <c r="D2600" s="168">
        <v>566986.32999999996</v>
      </c>
    </row>
    <row r="2601" spans="1:4" x14ac:dyDescent="0.25">
      <c r="A2601">
        <v>38382</v>
      </c>
      <c r="B2601" t="s">
        <v>2776</v>
      </c>
      <c r="C2601" t="s">
        <v>145</v>
      </c>
      <c r="D2601" s="155">
        <v>12.1</v>
      </c>
    </row>
    <row r="2602" spans="1:4" x14ac:dyDescent="0.25">
      <c r="A2602">
        <v>38383</v>
      </c>
      <c r="B2602" t="s">
        <v>2777</v>
      </c>
      <c r="C2602" t="s">
        <v>145</v>
      </c>
      <c r="D2602" s="155">
        <v>2.2599999999999998</v>
      </c>
    </row>
    <row r="2603" spans="1:4" x14ac:dyDescent="0.25">
      <c r="A2603">
        <v>3768</v>
      </c>
      <c r="B2603" t="s">
        <v>2778</v>
      </c>
      <c r="C2603" t="s">
        <v>145</v>
      </c>
      <c r="D2603" s="155">
        <v>5.24</v>
      </c>
    </row>
    <row r="2604" spans="1:4" x14ac:dyDescent="0.25">
      <c r="A2604">
        <v>3767</v>
      </c>
      <c r="B2604" t="s">
        <v>2779</v>
      </c>
      <c r="C2604" t="s">
        <v>145</v>
      </c>
      <c r="D2604" s="155">
        <v>1.75</v>
      </c>
    </row>
    <row r="2605" spans="1:4" x14ac:dyDescent="0.25">
      <c r="A2605">
        <v>13192</v>
      </c>
      <c r="B2605" t="s">
        <v>2780</v>
      </c>
      <c r="C2605" t="s">
        <v>145</v>
      </c>
      <c r="D2605" s="168">
        <v>4980.8599999999997</v>
      </c>
    </row>
    <row r="2606" spans="1:4" x14ac:dyDescent="0.25">
      <c r="A2606">
        <v>38413</v>
      </c>
      <c r="B2606" t="s">
        <v>2781</v>
      </c>
      <c r="C2606" t="s">
        <v>145</v>
      </c>
      <c r="D2606" s="155">
        <v>823.76</v>
      </c>
    </row>
    <row r="2607" spans="1:4" x14ac:dyDescent="0.25">
      <c r="A2607">
        <v>42440</v>
      </c>
      <c r="B2607" t="s">
        <v>2782</v>
      </c>
      <c r="C2607" t="s">
        <v>145</v>
      </c>
      <c r="D2607" s="168">
        <v>1225.03</v>
      </c>
    </row>
    <row r="2608" spans="1:4" x14ac:dyDescent="0.25">
      <c r="A2608">
        <v>20193</v>
      </c>
      <c r="B2608" t="s">
        <v>2783</v>
      </c>
      <c r="C2608" t="s">
        <v>161</v>
      </c>
      <c r="D2608" s="155">
        <v>5.83</v>
      </c>
    </row>
    <row r="2609" spans="1:4" x14ac:dyDescent="0.25">
      <c r="A2609">
        <v>10527</v>
      </c>
      <c r="B2609" t="s">
        <v>2784</v>
      </c>
      <c r="C2609" t="s">
        <v>162</v>
      </c>
      <c r="D2609" s="155">
        <v>17.5</v>
      </c>
    </row>
    <row r="2610" spans="1:4" x14ac:dyDescent="0.25">
      <c r="A2610">
        <v>41805</v>
      </c>
      <c r="B2610" t="s">
        <v>2785</v>
      </c>
      <c r="C2610" t="s">
        <v>151</v>
      </c>
      <c r="D2610" s="155">
        <v>612.09</v>
      </c>
    </row>
    <row r="2611" spans="1:4" x14ac:dyDescent="0.25">
      <c r="A2611">
        <v>40271</v>
      </c>
      <c r="B2611" t="s">
        <v>2786</v>
      </c>
      <c r="C2611" t="s">
        <v>151</v>
      </c>
      <c r="D2611" s="155">
        <v>11.37</v>
      </c>
    </row>
    <row r="2612" spans="1:4" x14ac:dyDescent="0.25">
      <c r="A2612">
        <v>40287</v>
      </c>
      <c r="B2612" t="s">
        <v>2787</v>
      </c>
      <c r="C2612" t="s">
        <v>151</v>
      </c>
      <c r="D2612" s="155">
        <v>4.37</v>
      </c>
    </row>
    <row r="2613" spans="1:4" x14ac:dyDescent="0.25">
      <c r="A2613">
        <v>4084</v>
      </c>
      <c r="B2613" t="s">
        <v>2788</v>
      </c>
      <c r="C2613" t="s">
        <v>150</v>
      </c>
      <c r="D2613" s="155">
        <v>2.59</v>
      </c>
    </row>
    <row r="2614" spans="1:4" x14ac:dyDescent="0.25">
      <c r="A2614">
        <v>743</v>
      </c>
      <c r="B2614" t="s">
        <v>2789</v>
      </c>
      <c r="C2614" t="s">
        <v>150</v>
      </c>
      <c r="D2614" s="155">
        <v>2.59</v>
      </c>
    </row>
    <row r="2615" spans="1:4" x14ac:dyDescent="0.25">
      <c r="A2615">
        <v>40293</v>
      </c>
      <c r="B2615" t="s">
        <v>2790</v>
      </c>
      <c r="C2615" t="s">
        <v>150</v>
      </c>
      <c r="D2615" s="155">
        <v>3.1</v>
      </c>
    </row>
    <row r="2616" spans="1:4" x14ac:dyDescent="0.25">
      <c r="A2616">
        <v>40294</v>
      </c>
      <c r="B2616" t="s">
        <v>2791</v>
      </c>
      <c r="C2616" t="s">
        <v>150</v>
      </c>
      <c r="D2616" s="155">
        <v>2.59</v>
      </c>
    </row>
    <row r="2617" spans="1:4" x14ac:dyDescent="0.25">
      <c r="A2617">
        <v>4085</v>
      </c>
      <c r="B2617" t="s">
        <v>2792</v>
      </c>
      <c r="C2617" t="s">
        <v>150</v>
      </c>
      <c r="D2617" s="155">
        <v>3.62</v>
      </c>
    </row>
    <row r="2618" spans="1:4" x14ac:dyDescent="0.25">
      <c r="A2618">
        <v>10779</v>
      </c>
      <c r="B2618" t="s">
        <v>2793</v>
      </c>
      <c r="C2618" t="s">
        <v>151</v>
      </c>
      <c r="D2618" s="168">
        <v>1341.87</v>
      </c>
    </row>
    <row r="2619" spans="1:4" x14ac:dyDescent="0.25">
      <c r="A2619">
        <v>10777</v>
      </c>
      <c r="B2619" t="s">
        <v>2794</v>
      </c>
      <c r="C2619" t="s">
        <v>151</v>
      </c>
      <c r="D2619" s="168">
        <v>1218.8599999999999</v>
      </c>
    </row>
    <row r="2620" spans="1:4" x14ac:dyDescent="0.25">
      <c r="A2620">
        <v>10775</v>
      </c>
      <c r="B2620" t="s">
        <v>2795</v>
      </c>
      <c r="C2620" t="s">
        <v>151</v>
      </c>
      <c r="D2620" s="168">
        <v>1073.5</v>
      </c>
    </row>
    <row r="2621" spans="1:4" x14ac:dyDescent="0.25">
      <c r="A2621">
        <v>10776</v>
      </c>
      <c r="B2621" t="s">
        <v>2796</v>
      </c>
      <c r="C2621" t="s">
        <v>151</v>
      </c>
      <c r="D2621" s="155">
        <v>838.67</v>
      </c>
    </row>
    <row r="2622" spans="1:4" x14ac:dyDescent="0.25">
      <c r="A2622">
        <v>10778</v>
      </c>
      <c r="B2622" t="s">
        <v>2797</v>
      </c>
      <c r="C2622" t="s">
        <v>151</v>
      </c>
      <c r="D2622" s="168">
        <v>1341.87</v>
      </c>
    </row>
    <row r="2623" spans="1:4" x14ac:dyDescent="0.25">
      <c r="A2623">
        <v>40339</v>
      </c>
      <c r="B2623" t="s">
        <v>2798</v>
      </c>
      <c r="C2623" t="s">
        <v>151</v>
      </c>
      <c r="D2623" s="155">
        <v>4.37</v>
      </c>
    </row>
    <row r="2624" spans="1:4" x14ac:dyDescent="0.25">
      <c r="A2624">
        <v>10749</v>
      </c>
      <c r="B2624" t="s">
        <v>2799</v>
      </c>
      <c r="C2624" t="s">
        <v>151</v>
      </c>
      <c r="D2624" s="155">
        <v>8.02</v>
      </c>
    </row>
    <row r="2625" spans="1:4" x14ac:dyDescent="0.25">
      <c r="A2625">
        <v>40290</v>
      </c>
      <c r="B2625" t="s">
        <v>2800</v>
      </c>
      <c r="C2625" t="s">
        <v>163</v>
      </c>
      <c r="D2625" s="155">
        <v>11.55</v>
      </c>
    </row>
    <row r="2626" spans="1:4" x14ac:dyDescent="0.25">
      <c r="A2626">
        <v>3346</v>
      </c>
      <c r="B2626" t="s">
        <v>2801</v>
      </c>
      <c r="C2626" t="s">
        <v>150</v>
      </c>
      <c r="D2626" s="155">
        <v>18</v>
      </c>
    </row>
    <row r="2627" spans="1:4" x14ac:dyDescent="0.25">
      <c r="A2627">
        <v>3348</v>
      </c>
      <c r="B2627" t="s">
        <v>2802</v>
      </c>
      <c r="C2627" t="s">
        <v>150</v>
      </c>
      <c r="D2627" s="155">
        <v>21.53</v>
      </c>
    </row>
    <row r="2628" spans="1:4" x14ac:dyDescent="0.25">
      <c r="A2628">
        <v>39833</v>
      </c>
      <c r="B2628" t="s">
        <v>2803</v>
      </c>
      <c r="C2628" t="s">
        <v>150</v>
      </c>
      <c r="D2628" s="155">
        <v>29.49</v>
      </c>
    </row>
    <row r="2629" spans="1:4" x14ac:dyDescent="0.25">
      <c r="A2629">
        <v>7252</v>
      </c>
      <c r="B2629" t="s">
        <v>2804</v>
      </c>
      <c r="C2629" t="s">
        <v>150</v>
      </c>
      <c r="D2629" s="155">
        <v>2.25</v>
      </c>
    </row>
    <row r="2630" spans="1:4" x14ac:dyDescent="0.25">
      <c r="A2630">
        <v>7247</v>
      </c>
      <c r="B2630" t="s">
        <v>2805</v>
      </c>
      <c r="C2630" t="s">
        <v>150</v>
      </c>
      <c r="D2630" s="155">
        <v>2.25</v>
      </c>
    </row>
    <row r="2631" spans="1:4" x14ac:dyDescent="0.25">
      <c r="A2631">
        <v>40291</v>
      </c>
      <c r="B2631" t="s">
        <v>2806</v>
      </c>
      <c r="C2631" t="s">
        <v>151</v>
      </c>
      <c r="D2631" s="155">
        <v>610.47</v>
      </c>
    </row>
    <row r="2632" spans="1:4" x14ac:dyDescent="0.25">
      <c r="A2632">
        <v>40275</v>
      </c>
      <c r="B2632" t="s">
        <v>2807</v>
      </c>
      <c r="C2632" t="s">
        <v>151</v>
      </c>
      <c r="D2632" s="155">
        <v>17.5</v>
      </c>
    </row>
    <row r="2633" spans="1:4" x14ac:dyDescent="0.25">
      <c r="A2633">
        <v>42408</v>
      </c>
      <c r="B2633" t="s">
        <v>2808</v>
      </c>
      <c r="C2633" t="s">
        <v>152</v>
      </c>
      <c r="D2633" s="155">
        <v>1.59</v>
      </c>
    </row>
    <row r="2634" spans="1:4" x14ac:dyDescent="0.25">
      <c r="A2634">
        <v>3777</v>
      </c>
      <c r="B2634" t="s">
        <v>2809</v>
      </c>
      <c r="C2634" t="s">
        <v>152</v>
      </c>
      <c r="D2634" s="155">
        <v>1.1499999999999999</v>
      </c>
    </row>
    <row r="2635" spans="1:4" x14ac:dyDescent="0.25">
      <c r="A2635">
        <v>3798</v>
      </c>
      <c r="B2635" t="s">
        <v>2810</v>
      </c>
      <c r="C2635" t="s">
        <v>145</v>
      </c>
      <c r="D2635" s="155">
        <v>83.81</v>
      </c>
    </row>
    <row r="2636" spans="1:4" x14ac:dyDescent="0.25">
      <c r="A2636">
        <v>38769</v>
      </c>
      <c r="B2636" t="s">
        <v>2811</v>
      </c>
      <c r="C2636" t="s">
        <v>145</v>
      </c>
      <c r="D2636" s="155">
        <v>65.45</v>
      </c>
    </row>
    <row r="2637" spans="1:4" x14ac:dyDescent="0.25">
      <c r="A2637">
        <v>39510</v>
      </c>
      <c r="B2637" t="s">
        <v>2812</v>
      </c>
      <c r="C2637" t="s">
        <v>145</v>
      </c>
      <c r="D2637" s="155">
        <v>264.89</v>
      </c>
    </row>
    <row r="2638" spans="1:4" x14ac:dyDescent="0.25">
      <c r="A2638">
        <v>38776</v>
      </c>
      <c r="B2638" t="s">
        <v>2813</v>
      </c>
      <c r="C2638" t="s">
        <v>145</v>
      </c>
      <c r="D2638" s="155">
        <v>281.12</v>
      </c>
    </row>
    <row r="2639" spans="1:4" x14ac:dyDescent="0.25">
      <c r="A2639">
        <v>38774</v>
      </c>
      <c r="B2639" t="s">
        <v>2814</v>
      </c>
      <c r="C2639" t="s">
        <v>145</v>
      </c>
      <c r="D2639" s="155">
        <v>20.87</v>
      </c>
    </row>
    <row r="2640" spans="1:4" x14ac:dyDescent="0.25">
      <c r="A2640">
        <v>42247</v>
      </c>
      <c r="B2640" t="s">
        <v>2815</v>
      </c>
      <c r="C2640" t="s">
        <v>145</v>
      </c>
      <c r="D2640" s="155">
        <v>712.57</v>
      </c>
    </row>
    <row r="2641" spans="1:4" x14ac:dyDescent="0.25">
      <c r="A2641">
        <v>42248</v>
      </c>
      <c r="B2641" t="s">
        <v>2816</v>
      </c>
      <c r="C2641" t="s">
        <v>145</v>
      </c>
      <c r="D2641" s="155">
        <v>827.7</v>
      </c>
    </row>
    <row r="2642" spans="1:4" x14ac:dyDescent="0.25">
      <c r="A2642">
        <v>42249</v>
      </c>
      <c r="B2642" t="s">
        <v>2817</v>
      </c>
      <c r="C2642" t="s">
        <v>145</v>
      </c>
      <c r="D2642" s="168">
        <v>1371.22</v>
      </c>
    </row>
    <row r="2643" spans="1:4" x14ac:dyDescent="0.25">
      <c r="A2643">
        <v>42244</v>
      </c>
      <c r="B2643" t="s">
        <v>2818</v>
      </c>
      <c r="C2643" t="s">
        <v>145</v>
      </c>
      <c r="D2643" s="155">
        <v>214.14</v>
      </c>
    </row>
    <row r="2644" spans="1:4" x14ac:dyDescent="0.25">
      <c r="A2644">
        <v>42245</v>
      </c>
      <c r="B2644" t="s">
        <v>2819</v>
      </c>
      <c r="C2644" t="s">
        <v>145</v>
      </c>
      <c r="D2644" s="155">
        <v>395.16</v>
      </c>
    </row>
    <row r="2645" spans="1:4" x14ac:dyDescent="0.25">
      <c r="A2645">
        <v>42246</v>
      </c>
      <c r="B2645" t="s">
        <v>2820</v>
      </c>
      <c r="C2645" t="s">
        <v>145</v>
      </c>
      <c r="D2645" s="155">
        <v>437.42</v>
      </c>
    </row>
    <row r="2646" spans="1:4" x14ac:dyDescent="0.25">
      <c r="A2646">
        <v>42243</v>
      </c>
      <c r="B2646" t="s">
        <v>2821</v>
      </c>
      <c r="C2646" t="s">
        <v>145</v>
      </c>
      <c r="D2646" s="155">
        <v>527.45000000000005</v>
      </c>
    </row>
    <row r="2647" spans="1:4" x14ac:dyDescent="0.25">
      <c r="A2647">
        <v>38889</v>
      </c>
      <c r="B2647" t="s">
        <v>2822</v>
      </c>
      <c r="C2647" t="s">
        <v>145</v>
      </c>
      <c r="D2647" s="155">
        <v>50.17</v>
      </c>
    </row>
    <row r="2648" spans="1:4" x14ac:dyDescent="0.25">
      <c r="A2648">
        <v>38784</v>
      </c>
      <c r="B2648" t="s">
        <v>2823</v>
      </c>
      <c r="C2648" t="s">
        <v>145</v>
      </c>
      <c r="D2648" s="155">
        <v>67.11</v>
      </c>
    </row>
    <row r="2649" spans="1:4" x14ac:dyDescent="0.25">
      <c r="A2649">
        <v>3788</v>
      </c>
      <c r="B2649" t="s">
        <v>2824</v>
      </c>
      <c r="C2649" t="s">
        <v>145</v>
      </c>
      <c r="D2649" s="155">
        <v>69.94</v>
      </c>
    </row>
    <row r="2650" spans="1:4" x14ac:dyDescent="0.25">
      <c r="A2650">
        <v>12230</v>
      </c>
      <c r="B2650" t="s">
        <v>2825</v>
      </c>
      <c r="C2650" t="s">
        <v>145</v>
      </c>
      <c r="D2650" s="155">
        <v>17.989999999999998</v>
      </c>
    </row>
    <row r="2651" spans="1:4" x14ac:dyDescent="0.25">
      <c r="A2651">
        <v>3780</v>
      </c>
      <c r="B2651" t="s">
        <v>2826</v>
      </c>
      <c r="C2651" t="s">
        <v>145</v>
      </c>
      <c r="D2651" s="155">
        <v>103.19</v>
      </c>
    </row>
    <row r="2652" spans="1:4" x14ac:dyDescent="0.25">
      <c r="A2652">
        <v>12231</v>
      </c>
      <c r="B2652" t="s">
        <v>2827</v>
      </c>
      <c r="C2652" t="s">
        <v>145</v>
      </c>
      <c r="D2652" s="155">
        <v>29.92</v>
      </c>
    </row>
    <row r="2653" spans="1:4" x14ac:dyDescent="0.25">
      <c r="A2653">
        <v>3811</v>
      </c>
      <c r="B2653" t="s">
        <v>2828</v>
      </c>
      <c r="C2653" t="s">
        <v>145</v>
      </c>
      <c r="D2653" s="155">
        <v>96.92</v>
      </c>
    </row>
    <row r="2654" spans="1:4" x14ac:dyDescent="0.25">
      <c r="A2654">
        <v>12232</v>
      </c>
      <c r="B2654" t="s">
        <v>2829</v>
      </c>
      <c r="C2654" t="s">
        <v>145</v>
      </c>
      <c r="D2654" s="155">
        <v>31.34</v>
      </c>
    </row>
    <row r="2655" spans="1:4" x14ac:dyDescent="0.25">
      <c r="A2655">
        <v>3799</v>
      </c>
      <c r="B2655" t="s">
        <v>2830</v>
      </c>
      <c r="C2655" t="s">
        <v>145</v>
      </c>
      <c r="D2655" s="155">
        <v>137.08000000000001</v>
      </c>
    </row>
    <row r="2656" spans="1:4" x14ac:dyDescent="0.25">
      <c r="A2656">
        <v>12239</v>
      </c>
      <c r="B2656" t="s">
        <v>2831</v>
      </c>
      <c r="C2656" t="s">
        <v>145</v>
      </c>
      <c r="D2656" s="155">
        <v>41.03</v>
      </c>
    </row>
    <row r="2657" spans="1:4" x14ac:dyDescent="0.25">
      <c r="A2657">
        <v>38773</v>
      </c>
      <c r="B2657" t="s">
        <v>2832</v>
      </c>
      <c r="C2657" t="s">
        <v>145</v>
      </c>
      <c r="D2657" s="155">
        <v>6.58</v>
      </c>
    </row>
    <row r="2658" spans="1:4" x14ac:dyDescent="0.25">
      <c r="A2658">
        <v>12271</v>
      </c>
      <c r="B2658" t="s">
        <v>2833</v>
      </c>
      <c r="C2658" t="s">
        <v>145</v>
      </c>
      <c r="D2658" s="155">
        <v>367.03</v>
      </c>
    </row>
    <row r="2659" spans="1:4" x14ac:dyDescent="0.25">
      <c r="A2659">
        <v>13382</v>
      </c>
      <c r="B2659" t="s">
        <v>2834</v>
      </c>
      <c r="C2659" t="s">
        <v>145</v>
      </c>
      <c r="D2659" s="155">
        <v>391.09</v>
      </c>
    </row>
    <row r="2660" spans="1:4" x14ac:dyDescent="0.25">
      <c r="A2660">
        <v>38785</v>
      </c>
      <c r="B2660" t="s">
        <v>2835</v>
      </c>
      <c r="C2660" t="s">
        <v>145</v>
      </c>
      <c r="D2660" s="155">
        <v>173.77</v>
      </c>
    </row>
    <row r="2661" spans="1:4" x14ac:dyDescent="0.25">
      <c r="A2661">
        <v>38786</v>
      </c>
      <c r="B2661" t="s">
        <v>2836</v>
      </c>
      <c r="C2661" t="s">
        <v>145</v>
      </c>
      <c r="D2661" s="155">
        <v>214.04</v>
      </c>
    </row>
    <row r="2662" spans="1:4" x14ac:dyDescent="0.25">
      <c r="A2662">
        <v>39385</v>
      </c>
      <c r="B2662" t="s">
        <v>2837</v>
      </c>
      <c r="C2662" t="s">
        <v>145</v>
      </c>
      <c r="D2662" s="155">
        <v>19.09</v>
      </c>
    </row>
    <row r="2663" spans="1:4" x14ac:dyDescent="0.25">
      <c r="A2663">
        <v>39389</v>
      </c>
      <c r="B2663" t="s">
        <v>2838</v>
      </c>
      <c r="C2663" t="s">
        <v>145</v>
      </c>
      <c r="D2663" s="155">
        <v>20.72</v>
      </c>
    </row>
    <row r="2664" spans="1:4" x14ac:dyDescent="0.25">
      <c r="A2664">
        <v>39390</v>
      </c>
      <c r="B2664" t="s">
        <v>2839</v>
      </c>
      <c r="C2664" t="s">
        <v>145</v>
      </c>
      <c r="D2664" s="155">
        <v>43.42</v>
      </c>
    </row>
    <row r="2665" spans="1:4" x14ac:dyDescent="0.25">
      <c r="A2665">
        <v>39391</v>
      </c>
      <c r="B2665" t="s">
        <v>2840</v>
      </c>
      <c r="C2665" t="s">
        <v>145</v>
      </c>
      <c r="D2665" s="155">
        <v>48.75</v>
      </c>
    </row>
    <row r="2666" spans="1:4" x14ac:dyDescent="0.25">
      <c r="A2666">
        <v>3803</v>
      </c>
      <c r="B2666" t="s">
        <v>2841</v>
      </c>
      <c r="C2666" t="s">
        <v>145</v>
      </c>
      <c r="D2666" s="155">
        <v>62.06</v>
      </c>
    </row>
    <row r="2667" spans="1:4" x14ac:dyDescent="0.25">
      <c r="A2667">
        <v>38770</v>
      </c>
      <c r="B2667" t="s">
        <v>2842</v>
      </c>
      <c r="C2667" t="s">
        <v>145</v>
      </c>
      <c r="D2667" s="155">
        <v>71.86</v>
      </c>
    </row>
    <row r="2668" spans="1:4" x14ac:dyDescent="0.25">
      <c r="A2668">
        <v>12267</v>
      </c>
      <c r="B2668" t="s">
        <v>2843</v>
      </c>
      <c r="C2668" t="s">
        <v>145</v>
      </c>
      <c r="D2668" s="155">
        <v>210.59</v>
      </c>
    </row>
    <row r="2669" spans="1:4" x14ac:dyDescent="0.25">
      <c r="A2669">
        <v>43265</v>
      </c>
      <c r="B2669" t="s">
        <v>2844</v>
      </c>
      <c r="C2669" t="s">
        <v>145</v>
      </c>
      <c r="D2669" s="155">
        <v>59.71</v>
      </c>
    </row>
    <row r="2670" spans="1:4" x14ac:dyDescent="0.25">
      <c r="A2670">
        <v>12266</v>
      </c>
      <c r="B2670" t="s">
        <v>2845</v>
      </c>
      <c r="C2670" t="s">
        <v>145</v>
      </c>
      <c r="D2670" s="155">
        <v>107.78</v>
      </c>
    </row>
    <row r="2671" spans="1:4" x14ac:dyDescent="0.25">
      <c r="A2671">
        <v>39378</v>
      </c>
      <c r="B2671" t="s">
        <v>2846</v>
      </c>
      <c r="C2671" t="s">
        <v>145</v>
      </c>
      <c r="D2671" s="155">
        <v>76.42</v>
      </c>
    </row>
    <row r="2672" spans="1:4" x14ac:dyDescent="0.25">
      <c r="A2672">
        <v>43543</v>
      </c>
      <c r="B2672" t="s">
        <v>2847</v>
      </c>
      <c r="C2672" t="s">
        <v>145</v>
      </c>
      <c r="D2672" s="155">
        <v>159.19999999999999</v>
      </c>
    </row>
    <row r="2673" spans="1:4" x14ac:dyDescent="0.25">
      <c r="A2673">
        <v>38775</v>
      </c>
      <c r="B2673" t="s">
        <v>2848</v>
      </c>
      <c r="C2673" t="s">
        <v>145</v>
      </c>
      <c r="D2673" s="155">
        <v>81.010000000000005</v>
      </c>
    </row>
    <row r="2674" spans="1:4" x14ac:dyDescent="0.25">
      <c r="A2674">
        <v>44252</v>
      </c>
      <c r="B2674" t="s">
        <v>2849</v>
      </c>
      <c r="C2674" t="s">
        <v>145</v>
      </c>
      <c r="D2674" s="155">
        <v>198.12</v>
      </c>
    </row>
    <row r="2675" spans="1:4" x14ac:dyDescent="0.25">
      <c r="A2675">
        <v>21119</v>
      </c>
      <c r="B2675" t="s">
        <v>2850</v>
      </c>
      <c r="C2675" t="s">
        <v>145</v>
      </c>
      <c r="D2675" s="155">
        <v>1.99</v>
      </c>
    </row>
    <row r="2676" spans="1:4" x14ac:dyDescent="0.25">
      <c r="A2676">
        <v>37974</v>
      </c>
      <c r="B2676" t="s">
        <v>2851</v>
      </c>
      <c r="C2676" t="s">
        <v>145</v>
      </c>
      <c r="D2676" s="155">
        <v>2.57</v>
      </c>
    </row>
    <row r="2677" spans="1:4" x14ac:dyDescent="0.25">
      <c r="A2677">
        <v>37975</v>
      </c>
      <c r="B2677" t="s">
        <v>2852</v>
      </c>
      <c r="C2677" t="s">
        <v>145</v>
      </c>
      <c r="D2677" s="155">
        <v>5.72</v>
      </c>
    </row>
    <row r="2678" spans="1:4" x14ac:dyDescent="0.25">
      <c r="A2678">
        <v>37976</v>
      </c>
      <c r="B2678" t="s">
        <v>2853</v>
      </c>
      <c r="C2678" t="s">
        <v>145</v>
      </c>
      <c r="D2678" s="155">
        <v>12.74</v>
      </c>
    </row>
    <row r="2679" spans="1:4" x14ac:dyDescent="0.25">
      <c r="A2679">
        <v>37977</v>
      </c>
      <c r="B2679" t="s">
        <v>2854</v>
      </c>
      <c r="C2679" t="s">
        <v>145</v>
      </c>
      <c r="D2679" s="155">
        <v>17.63</v>
      </c>
    </row>
    <row r="2680" spans="1:4" x14ac:dyDescent="0.25">
      <c r="A2680">
        <v>37978</v>
      </c>
      <c r="B2680" t="s">
        <v>2855</v>
      </c>
      <c r="C2680" t="s">
        <v>145</v>
      </c>
      <c r="D2680" s="155">
        <v>34.950000000000003</v>
      </c>
    </row>
    <row r="2681" spans="1:4" x14ac:dyDescent="0.25">
      <c r="A2681">
        <v>37979</v>
      </c>
      <c r="B2681" t="s">
        <v>2856</v>
      </c>
      <c r="C2681" t="s">
        <v>145</v>
      </c>
      <c r="D2681" s="155">
        <v>148.32</v>
      </c>
    </row>
    <row r="2682" spans="1:4" x14ac:dyDescent="0.25">
      <c r="A2682">
        <v>37980</v>
      </c>
      <c r="B2682" t="s">
        <v>2857</v>
      </c>
      <c r="C2682" t="s">
        <v>145</v>
      </c>
      <c r="D2682" s="155">
        <v>170.38</v>
      </c>
    </row>
    <row r="2683" spans="1:4" x14ac:dyDescent="0.25">
      <c r="A2683">
        <v>36147</v>
      </c>
      <c r="B2683" t="s">
        <v>2858</v>
      </c>
      <c r="C2683" t="s">
        <v>153</v>
      </c>
      <c r="D2683" s="155">
        <v>385.55</v>
      </c>
    </row>
    <row r="2684" spans="1:4" x14ac:dyDescent="0.25">
      <c r="A2684">
        <v>12731</v>
      </c>
      <c r="B2684" t="s">
        <v>2859</v>
      </c>
      <c r="C2684" t="s">
        <v>145</v>
      </c>
      <c r="D2684" s="155">
        <v>356.51</v>
      </c>
    </row>
    <row r="2685" spans="1:4" x14ac:dyDescent="0.25">
      <c r="A2685">
        <v>12723</v>
      </c>
      <c r="B2685" t="s">
        <v>2860</v>
      </c>
      <c r="C2685" t="s">
        <v>145</v>
      </c>
      <c r="D2685" s="155">
        <v>2.76</v>
      </c>
    </row>
    <row r="2686" spans="1:4" x14ac:dyDescent="0.25">
      <c r="A2686">
        <v>12724</v>
      </c>
      <c r="B2686" t="s">
        <v>2861</v>
      </c>
      <c r="C2686" t="s">
        <v>145</v>
      </c>
      <c r="D2686" s="155">
        <v>5.31</v>
      </c>
    </row>
    <row r="2687" spans="1:4" x14ac:dyDescent="0.25">
      <c r="A2687">
        <v>12725</v>
      </c>
      <c r="B2687" t="s">
        <v>2862</v>
      </c>
      <c r="C2687" t="s">
        <v>145</v>
      </c>
      <c r="D2687" s="155">
        <v>10.65</v>
      </c>
    </row>
    <row r="2688" spans="1:4" x14ac:dyDescent="0.25">
      <c r="A2688">
        <v>12726</v>
      </c>
      <c r="B2688" t="s">
        <v>2863</v>
      </c>
      <c r="C2688" t="s">
        <v>145</v>
      </c>
      <c r="D2688" s="155">
        <v>23.52</v>
      </c>
    </row>
    <row r="2689" spans="1:4" x14ac:dyDescent="0.25">
      <c r="A2689">
        <v>12727</v>
      </c>
      <c r="B2689" t="s">
        <v>2864</v>
      </c>
      <c r="C2689" t="s">
        <v>145</v>
      </c>
      <c r="D2689" s="155">
        <v>29.83</v>
      </c>
    </row>
    <row r="2690" spans="1:4" x14ac:dyDescent="0.25">
      <c r="A2690">
        <v>12728</v>
      </c>
      <c r="B2690" t="s">
        <v>2865</v>
      </c>
      <c r="C2690" t="s">
        <v>145</v>
      </c>
      <c r="D2690" s="155">
        <v>48.72</v>
      </c>
    </row>
    <row r="2691" spans="1:4" x14ac:dyDescent="0.25">
      <c r="A2691">
        <v>12729</v>
      </c>
      <c r="B2691" t="s">
        <v>2866</v>
      </c>
      <c r="C2691" t="s">
        <v>145</v>
      </c>
      <c r="D2691" s="155">
        <v>159.69</v>
      </c>
    </row>
    <row r="2692" spans="1:4" x14ac:dyDescent="0.25">
      <c r="A2692">
        <v>12730</v>
      </c>
      <c r="B2692" t="s">
        <v>2867</v>
      </c>
      <c r="C2692" t="s">
        <v>145</v>
      </c>
      <c r="D2692" s="155">
        <v>244.49</v>
      </c>
    </row>
    <row r="2693" spans="1:4" x14ac:dyDescent="0.25">
      <c r="A2693">
        <v>3840</v>
      </c>
      <c r="B2693" t="s">
        <v>2868</v>
      </c>
      <c r="C2693" t="s">
        <v>145</v>
      </c>
      <c r="D2693" s="155">
        <v>64.239999999999995</v>
      </c>
    </row>
    <row r="2694" spans="1:4" x14ac:dyDescent="0.25">
      <c r="A2694">
        <v>3838</v>
      </c>
      <c r="B2694" t="s">
        <v>2869</v>
      </c>
      <c r="C2694" t="s">
        <v>145</v>
      </c>
      <c r="D2694" s="155">
        <v>141.78</v>
      </c>
    </row>
    <row r="2695" spans="1:4" x14ac:dyDescent="0.25">
      <c r="A2695">
        <v>3844</v>
      </c>
      <c r="B2695" t="s">
        <v>2870</v>
      </c>
      <c r="C2695" t="s">
        <v>145</v>
      </c>
      <c r="D2695" s="155">
        <v>252.89</v>
      </c>
    </row>
    <row r="2696" spans="1:4" x14ac:dyDescent="0.25">
      <c r="A2696">
        <v>3839</v>
      </c>
      <c r="B2696" t="s">
        <v>2871</v>
      </c>
      <c r="C2696" t="s">
        <v>145</v>
      </c>
      <c r="D2696" s="155">
        <v>460.63</v>
      </c>
    </row>
    <row r="2697" spans="1:4" x14ac:dyDescent="0.25">
      <c r="A2697">
        <v>3843</v>
      </c>
      <c r="B2697" t="s">
        <v>2872</v>
      </c>
      <c r="C2697" t="s">
        <v>145</v>
      </c>
      <c r="D2697" s="155">
        <v>632.23</v>
      </c>
    </row>
    <row r="2698" spans="1:4" x14ac:dyDescent="0.25">
      <c r="A2698">
        <v>3900</v>
      </c>
      <c r="B2698" t="s">
        <v>2873</v>
      </c>
      <c r="C2698" t="s">
        <v>145</v>
      </c>
      <c r="D2698" s="155">
        <v>67.36</v>
      </c>
    </row>
    <row r="2699" spans="1:4" x14ac:dyDescent="0.25">
      <c r="A2699">
        <v>3846</v>
      </c>
      <c r="B2699" t="s">
        <v>2874</v>
      </c>
      <c r="C2699" t="s">
        <v>145</v>
      </c>
      <c r="D2699" s="155">
        <v>20.239999999999998</v>
      </c>
    </row>
    <row r="2700" spans="1:4" x14ac:dyDescent="0.25">
      <c r="A2700">
        <v>3886</v>
      </c>
      <c r="B2700" t="s">
        <v>2875</v>
      </c>
      <c r="C2700" t="s">
        <v>145</v>
      </c>
      <c r="D2700" s="155">
        <v>26.87</v>
      </c>
    </row>
    <row r="2701" spans="1:4" x14ac:dyDescent="0.25">
      <c r="A2701">
        <v>3854</v>
      </c>
      <c r="B2701" t="s">
        <v>2876</v>
      </c>
      <c r="C2701" t="s">
        <v>145</v>
      </c>
      <c r="D2701" s="155">
        <v>15.32</v>
      </c>
    </row>
    <row r="2702" spans="1:4" x14ac:dyDescent="0.25">
      <c r="A2702">
        <v>3873</v>
      </c>
      <c r="B2702" t="s">
        <v>2877</v>
      </c>
      <c r="C2702" t="s">
        <v>145</v>
      </c>
      <c r="D2702" s="155">
        <v>17.829999999999998</v>
      </c>
    </row>
    <row r="2703" spans="1:4" x14ac:dyDescent="0.25">
      <c r="A2703">
        <v>38021</v>
      </c>
      <c r="B2703" t="s">
        <v>2878</v>
      </c>
      <c r="C2703" t="s">
        <v>145</v>
      </c>
      <c r="D2703" s="155">
        <v>31.66</v>
      </c>
    </row>
    <row r="2704" spans="1:4" x14ac:dyDescent="0.25">
      <c r="A2704">
        <v>43838</v>
      </c>
      <c r="B2704" t="s">
        <v>2879</v>
      </c>
      <c r="C2704" t="s">
        <v>145</v>
      </c>
      <c r="D2704" s="155">
        <v>40.92</v>
      </c>
    </row>
    <row r="2705" spans="1:4" x14ac:dyDescent="0.25">
      <c r="A2705">
        <v>3847</v>
      </c>
      <c r="B2705" t="s">
        <v>2880</v>
      </c>
      <c r="C2705" t="s">
        <v>145</v>
      </c>
      <c r="D2705" s="155">
        <v>41.26</v>
      </c>
    </row>
    <row r="2706" spans="1:4" x14ac:dyDescent="0.25">
      <c r="A2706">
        <v>38022</v>
      </c>
      <c r="B2706" t="s">
        <v>2881</v>
      </c>
      <c r="C2706" t="s">
        <v>145</v>
      </c>
      <c r="D2706" s="155">
        <v>56.71</v>
      </c>
    </row>
    <row r="2707" spans="1:4" x14ac:dyDescent="0.25">
      <c r="A2707">
        <v>3830</v>
      </c>
      <c r="B2707" t="s">
        <v>2882</v>
      </c>
      <c r="C2707" t="s">
        <v>145</v>
      </c>
      <c r="D2707" s="155">
        <v>306.26</v>
      </c>
    </row>
    <row r="2708" spans="1:4" x14ac:dyDescent="0.25">
      <c r="A2708">
        <v>37981</v>
      </c>
      <c r="B2708" t="s">
        <v>2883</v>
      </c>
      <c r="C2708" t="s">
        <v>145</v>
      </c>
      <c r="D2708" s="155">
        <v>7.42</v>
      </c>
    </row>
    <row r="2709" spans="1:4" x14ac:dyDescent="0.25">
      <c r="A2709">
        <v>37982</v>
      </c>
      <c r="B2709" t="s">
        <v>2884</v>
      </c>
      <c r="C2709" t="s">
        <v>145</v>
      </c>
      <c r="D2709" s="155">
        <v>10.77</v>
      </c>
    </row>
    <row r="2710" spans="1:4" x14ac:dyDescent="0.25">
      <c r="A2710">
        <v>37983</v>
      </c>
      <c r="B2710" t="s">
        <v>2885</v>
      </c>
      <c r="C2710" t="s">
        <v>145</v>
      </c>
      <c r="D2710" s="155">
        <v>15.92</v>
      </c>
    </row>
    <row r="2711" spans="1:4" x14ac:dyDescent="0.25">
      <c r="A2711">
        <v>37984</v>
      </c>
      <c r="B2711" t="s">
        <v>2886</v>
      </c>
      <c r="C2711" t="s">
        <v>145</v>
      </c>
      <c r="D2711" s="155">
        <v>22.36</v>
      </c>
    </row>
    <row r="2712" spans="1:4" x14ac:dyDescent="0.25">
      <c r="A2712">
        <v>37985</v>
      </c>
      <c r="B2712" t="s">
        <v>2887</v>
      </c>
      <c r="C2712" t="s">
        <v>145</v>
      </c>
      <c r="D2712" s="155">
        <v>31.77</v>
      </c>
    </row>
    <row r="2713" spans="1:4" x14ac:dyDescent="0.25">
      <c r="A2713">
        <v>3826</v>
      </c>
      <c r="B2713" t="s">
        <v>2888</v>
      </c>
      <c r="C2713" t="s">
        <v>145</v>
      </c>
      <c r="D2713" s="155">
        <v>63.74</v>
      </c>
    </row>
    <row r="2714" spans="1:4" x14ac:dyDescent="0.25">
      <c r="A2714">
        <v>3825</v>
      </c>
      <c r="B2714" t="s">
        <v>2889</v>
      </c>
      <c r="C2714" t="s">
        <v>145</v>
      </c>
      <c r="D2714" s="155">
        <v>18.329999999999998</v>
      </c>
    </row>
    <row r="2715" spans="1:4" x14ac:dyDescent="0.25">
      <c r="A2715">
        <v>3827</v>
      </c>
      <c r="B2715" t="s">
        <v>2890</v>
      </c>
      <c r="C2715" t="s">
        <v>145</v>
      </c>
      <c r="D2715" s="155">
        <v>40.049999999999997</v>
      </c>
    </row>
    <row r="2716" spans="1:4" x14ac:dyDescent="0.25">
      <c r="A2716">
        <v>20165</v>
      </c>
      <c r="B2716" t="s">
        <v>2891</v>
      </c>
      <c r="C2716" t="s">
        <v>145</v>
      </c>
      <c r="D2716" s="155">
        <v>37.96</v>
      </c>
    </row>
    <row r="2717" spans="1:4" x14ac:dyDescent="0.25">
      <c r="A2717">
        <v>20166</v>
      </c>
      <c r="B2717" t="s">
        <v>2892</v>
      </c>
      <c r="C2717" t="s">
        <v>145</v>
      </c>
      <c r="D2717" s="155">
        <v>115.95</v>
      </c>
    </row>
    <row r="2718" spans="1:4" x14ac:dyDescent="0.25">
      <c r="A2718">
        <v>20164</v>
      </c>
      <c r="B2718" t="s">
        <v>2893</v>
      </c>
      <c r="C2718" t="s">
        <v>145</v>
      </c>
      <c r="D2718" s="155">
        <v>18.239999999999998</v>
      </c>
    </row>
    <row r="2719" spans="1:4" x14ac:dyDescent="0.25">
      <c r="A2719">
        <v>3893</v>
      </c>
      <c r="B2719" t="s">
        <v>2894</v>
      </c>
      <c r="C2719" t="s">
        <v>145</v>
      </c>
      <c r="D2719" s="155">
        <v>28.59</v>
      </c>
    </row>
    <row r="2720" spans="1:4" x14ac:dyDescent="0.25">
      <c r="A2720">
        <v>3848</v>
      </c>
      <c r="B2720" t="s">
        <v>2895</v>
      </c>
      <c r="C2720" t="s">
        <v>145</v>
      </c>
      <c r="D2720" s="155">
        <v>17.43</v>
      </c>
    </row>
    <row r="2721" spans="1:4" x14ac:dyDescent="0.25">
      <c r="A2721">
        <v>3895</v>
      </c>
      <c r="B2721" t="s">
        <v>2896</v>
      </c>
      <c r="C2721" t="s">
        <v>145</v>
      </c>
      <c r="D2721" s="155">
        <v>19.36</v>
      </c>
    </row>
    <row r="2722" spans="1:4" x14ac:dyDescent="0.25">
      <c r="A2722">
        <v>12404</v>
      </c>
      <c r="B2722" t="s">
        <v>2897</v>
      </c>
      <c r="C2722" t="s">
        <v>145</v>
      </c>
      <c r="D2722" s="155">
        <v>11.67</v>
      </c>
    </row>
    <row r="2723" spans="1:4" x14ac:dyDescent="0.25">
      <c r="A2723">
        <v>3939</v>
      </c>
      <c r="B2723" t="s">
        <v>2898</v>
      </c>
      <c r="C2723" t="s">
        <v>145</v>
      </c>
      <c r="D2723" s="155">
        <v>24.05</v>
      </c>
    </row>
    <row r="2724" spans="1:4" x14ac:dyDescent="0.25">
      <c r="A2724">
        <v>3911</v>
      </c>
      <c r="B2724" t="s">
        <v>2899</v>
      </c>
      <c r="C2724" t="s">
        <v>145</v>
      </c>
      <c r="D2724" s="155">
        <v>19.64</v>
      </c>
    </row>
    <row r="2725" spans="1:4" x14ac:dyDescent="0.25">
      <c r="A2725">
        <v>3908</v>
      </c>
      <c r="B2725" t="s">
        <v>2900</v>
      </c>
      <c r="C2725" t="s">
        <v>145</v>
      </c>
      <c r="D2725" s="155">
        <v>6.35</v>
      </c>
    </row>
    <row r="2726" spans="1:4" x14ac:dyDescent="0.25">
      <c r="A2726">
        <v>3910</v>
      </c>
      <c r="B2726" t="s">
        <v>2901</v>
      </c>
      <c r="C2726" t="s">
        <v>145</v>
      </c>
      <c r="D2726" s="155">
        <v>14.05</v>
      </c>
    </row>
    <row r="2727" spans="1:4" x14ac:dyDescent="0.25">
      <c r="A2727">
        <v>3913</v>
      </c>
      <c r="B2727" t="s">
        <v>2902</v>
      </c>
      <c r="C2727" t="s">
        <v>145</v>
      </c>
      <c r="D2727" s="155">
        <v>67.180000000000007</v>
      </c>
    </row>
    <row r="2728" spans="1:4" x14ac:dyDescent="0.25">
      <c r="A2728">
        <v>3912</v>
      </c>
      <c r="B2728" t="s">
        <v>2903</v>
      </c>
      <c r="C2728" t="s">
        <v>145</v>
      </c>
      <c r="D2728" s="155">
        <v>36.82</v>
      </c>
    </row>
    <row r="2729" spans="1:4" x14ac:dyDescent="0.25">
      <c r="A2729">
        <v>3909</v>
      </c>
      <c r="B2729" t="s">
        <v>2904</v>
      </c>
      <c r="C2729" t="s">
        <v>145</v>
      </c>
      <c r="D2729" s="155">
        <v>8.64</v>
      </c>
    </row>
    <row r="2730" spans="1:4" x14ac:dyDescent="0.25">
      <c r="A2730">
        <v>3914</v>
      </c>
      <c r="B2730" t="s">
        <v>2905</v>
      </c>
      <c r="C2730" t="s">
        <v>145</v>
      </c>
      <c r="D2730" s="155">
        <v>101.34</v>
      </c>
    </row>
    <row r="2731" spans="1:4" x14ac:dyDescent="0.25">
      <c r="A2731">
        <v>3915</v>
      </c>
      <c r="B2731" t="s">
        <v>2906</v>
      </c>
      <c r="C2731" t="s">
        <v>145</v>
      </c>
      <c r="D2731" s="155">
        <v>159.81</v>
      </c>
    </row>
    <row r="2732" spans="1:4" x14ac:dyDescent="0.25">
      <c r="A2732">
        <v>3916</v>
      </c>
      <c r="B2732" t="s">
        <v>2907</v>
      </c>
      <c r="C2732" t="s">
        <v>145</v>
      </c>
      <c r="D2732" s="155">
        <v>291.14</v>
      </c>
    </row>
    <row r="2733" spans="1:4" x14ac:dyDescent="0.25">
      <c r="A2733">
        <v>3917</v>
      </c>
      <c r="B2733" t="s">
        <v>2908</v>
      </c>
      <c r="C2733" t="s">
        <v>145</v>
      </c>
      <c r="D2733" s="155">
        <v>480.21</v>
      </c>
    </row>
    <row r="2734" spans="1:4" x14ac:dyDescent="0.25">
      <c r="A2734">
        <v>1904</v>
      </c>
      <c r="B2734" t="s">
        <v>2909</v>
      </c>
      <c r="C2734" t="s">
        <v>145</v>
      </c>
      <c r="D2734" s="155">
        <v>1.04</v>
      </c>
    </row>
    <row r="2735" spans="1:4" x14ac:dyDescent="0.25">
      <c r="A2735">
        <v>1899</v>
      </c>
      <c r="B2735" t="s">
        <v>2910</v>
      </c>
      <c r="C2735" t="s">
        <v>145</v>
      </c>
      <c r="D2735" s="155">
        <v>1.18</v>
      </c>
    </row>
    <row r="2736" spans="1:4" x14ac:dyDescent="0.25">
      <c r="A2736">
        <v>1900</v>
      </c>
      <c r="B2736" t="s">
        <v>2911</v>
      </c>
      <c r="C2736" t="s">
        <v>145</v>
      </c>
      <c r="D2736" s="155">
        <v>1.91</v>
      </c>
    </row>
    <row r="2737" spans="1:4" x14ac:dyDescent="0.25">
      <c r="A2737">
        <v>12407</v>
      </c>
      <c r="B2737" t="s">
        <v>2912</v>
      </c>
      <c r="C2737" t="s">
        <v>145</v>
      </c>
      <c r="D2737" s="155">
        <v>36.35</v>
      </c>
    </row>
    <row r="2738" spans="1:4" x14ac:dyDescent="0.25">
      <c r="A2738">
        <v>12408</v>
      </c>
      <c r="B2738" t="s">
        <v>2913</v>
      </c>
      <c r="C2738" t="s">
        <v>145</v>
      </c>
      <c r="D2738" s="155">
        <v>20.52</v>
      </c>
    </row>
    <row r="2739" spans="1:4" x14ac:dyDescent="0.25">
      <c r="A2739">
        <v>12409</v>
      </c>
      <c r="B2739" t="s">
        <v>2914</v>
      </c>
      <c r="C2739" t="s">
        <v>145</v>
      </c>
      <c r="D2739" s="155">
        <v>20.52</v>
      </c>
    </row>
    <row r="2740" spans="1:4" x14ac:dyDescent="0.25">
      <c r="A2740">
        <v>12410</v>
      </c>
      <c r="B2740" t="s">
        <v>2915</v>
      </c>
      <c r="C2740" t="s">
        <v>145</v>
      </c>
      <c r="D2740" s="155">
        <v>14.13</v>
      </c>
    </row>
    <row r="2741" spans="1:4" x14ac:dyDescent="0.25">
      <c r="A2741">
        <v>3936</v>
      </c>
      <c r="B2741" t="s">
        <v>2916</v>
      </c>
      <c r="C2741" t="s">
        <v>145</v>
      </c>
      <c r="D2741" s="155">
        <v>25.54</v>
      </c>
    </row>
    <row r="2742" spans="1:4" x14ac:dyDescent="0.25">
      <c r="A2742">
        <v>3922</v>
      </c>
      <c r="B2742" t="s">
        <v>2917</v>
      </c>
      <c r="C2742" t="s">
        <v>145</v>
      </c>
      <c r="D2742" s="155">
        <v>23.49</v>
      </c>
    </row>
    <row r="2743" spans="1:4" x14ac:dyDescent="0.25">
      <c r="A2743">
        <v>3924</v>
      </c>
      <c r="B2743" t="s">
        <v>2918</v>
      </c>
      <c r="C2743" t="s">
        <v>145</v>
      </c>
      <c r="D2743" s="155">
        <v>25.54</v>
      </c>
    </row>
    <row r="2744" spans="1:4" x14ac:dyDescent="0.25">
      <c r="A2744">
        <v>3923</v>
      </c>
      <c r="B2744" t="s">
        <v>2919</v>
      </c>
      <c r="C2744" t="s">
        <v>145</v>
      </c>
      <c r="D2744" s="155">
        <v>25.54</v>
      </c>
    </row>
    <row r="2745" spans="1:4" x14ac:dyDescent="0.25">
      <c r="A2745">
        <v>3937</v>
      </c>
      <c r="B2745" t="s">
        <v>2920</v>
      </c>
      <c r="C2745" t="s">
        <v>145</v>
      </c>
      <c r="D2745" s="155">
        <v>21.07</v>
      </c>
    </row>
    <row r="2746" spans="1:4" x14ac:dyDescent="0.25">
      <c r="A2746">
        <v>3921</v>
      </c>
      <c r="B2746" t="s">
        <v>2921</v>
      </c>
      <c r="C2746" t="s">
        <v>145</v>
      </c>
      <c r="D2746" s="155">
        <v>21.08</v>
      </c>
    </row>
    <row r="2747" spans="1:4" x14ac:dyDescent="0.25">
      <c r="A2747">
        <v>3920</v>
      </c>
      <c r="B2747" t="s">
        <v>2922</v>
      </c>
      <c r="C2747" t="s">
        <v>145</v>
      </c>
      <c r="D2747" s="155">
        <v>21.07</v>
      </c>
    </row>
    <row r="2748" spans="1:4" x14ac:dyDescent="0.25">
      <c r="A2748">
        <v>3938</v>
      </c>
      <c r="B2748" t="s">
        <v>2923</v>
      </c>
      <c r="C2748" t="s">
        <v>145</v>
      </c>
      <c r="D2748" s="155">
        <v>13.89</v>
      </c>
    </row>
    <row r="2749" spans="1:4" x14ac:dyDescent="0.25">
      <c r="A2749">
        <v>3919</v>
      </c>
      <c r="B2749" t="s">
        <v>2924</v>
      </c>
      <c r="C2749" t="s">
        <v>145</v>
      </c>
      <c r="D2749" s="155">
        <v>14.16</v>
      </c>
    </row>
    <row r="2750" spans="1:4" x14ac:dyDescent="0.25">
      <c r="A2750">
        <v>3927</v>
      </c>
      <c r="B2750" t="s">
        <v>2925</v>
      </c>
      <c r="C2750" t="s">
        <v>145</v>
      </c>
      <c r="D2750" s="155">
        <v>71.73</v>
      </c>
    </row>
    <row r="2751" spans="1:4" x14ac:dyDescent="0.25">
      <c r="A2751">
        <v>3928</v>
      </c>
      <c r="B2751" t="s">
        <v>2926</v>
      </c>
      <c r="C2751" t="s">
        <v>145</v>
      </c>
      <c r="D2751" s="155">
        <v>71.73</v>
      </c>
    </row>
    <row r="2752" spans="1:4" x14ac:dyDescent="0.25">
      <c r="A2752">
        <v>3926</v>
      </c>
      <c r="B2752" t="s">
        <v>2927</v>
      </c>
      <c r="C2752" t="s">
        <v>145</v>
      </c>
      <c r="D2752" s="155">
        <v>40.89</v>
      </c>
    </row>
    <row r="2753" spans="1:4" x14ac:dyDescent="0.25">
      <c r="A2753">
        <v>3935</v>
      </c>
      <c r="B2753" t="s">
        <v>2928</v>
      </c>
      <c r="C2753" t="s">
        <v>145</v>
      </c>
      <c r="D2753" s="155">
        <v>40.89</v>
      </c>
    </row>
    <row r="2754" spans="1:4" x14ac:dyDescent="0.25">
      <c r="A2754">
        <v>3925</v>
      </c>
      <c r="B2754" t="s">
        <v>2929</v>
      </c>
      <c r="C2754" t="s">
        <v>145</v>
      </c>
      <c r="D2754" s="155">
        <v>40.89</v>
      </c>
    </row>
    <row r="2755" spans="1:4" x14ac:dyDescent="0.25">
      <c r="A2755">
        <v>12406</v>
      </c>
      <c r="B2755" t="s">
        <v>2930</v>
      </c>
      <c r="C2755" t="s">
        <v>145</v>
      </c>
      <c r="D2755" s="155">
        <v>10.039999999999999</v>
      </c>
    </row>
    <row r="2756" spans="1:4" x14ac:dyDescent="0.25">
      <c r="A2756">
        <v>3929</v>
      </c>
      <c r="B2756" t="s">
        <v>2931</v>
      </c>
      <c r="C2756" t="s">
        <v>145</v>
      </c>
      <c r="D2756" s="155">
        <v>109.28</v>
      </c>
    </row>
    <row r="2757" spans="1:4" x14ac:dyDescent="0.25">
      <c r="A2757">
        <v>3931</v>
      </c>
      <c r="B2757" t="s">
        <v>2932</v>
      </c>
      <c r="C2757" t="s">
        <v>145</v>
      </c>
      <c r="D2757" s="155">
        <v>109.28</v>
      </c>
    </row>
    <row r="2758" spans="1:4" x14ac:dyDescent="0.25">
      <c r="A2758">
        <v>3930</v>
      </c>
      <c r="B2758" t="s">
        <v>2933</v>
      </c>
      <c r="C2758" t="s">
        <v>145</v>
      </c>
      <c r="D2758" s="155">
        <v>109.28</v>
      </c>
    </row>
    <row r="2759" spans="1:4" x14ac:dyDescent="0.25">
      <c r="A2759">
        <v>3932</v>
      </c>
      <c r="B2759" t="s">
        <v>2934</v>
      </c>
      <c r="C2759" t="s">
        <v>145</v>
      </c>
      <c r="D2759" s="155">
        <v>188.71</v>
      </c>
    </row>
    <row r="2760" spans="1:4" x14ac:dyDescent="0.25">
      <c r="A2760">
        <v>3933</v>
      </c>
      <c r="B2760" t="s">
        <v>2935</v>
      </c>
      <c r="C2760" t="s">
        <v>145</v>
      </c>
      <c r="D2760" s="155">
        <v>188.71</v>
      </c>
    </row>
    <row r="2761" spans="1:4" x14ac:dyDescent="0.25">
      <c r="A2761">
        <v>3934</v>
      </c>
      <c r="B2761" t="s">
        <v>2936</v>
      </c>
      <c r="C2761" t="s">
        <v>145</v>
      </c>
      <c r="D2761" s="155">
        <v>188.71</v>
      </c>
    </row>
    <row r="2762" spans="1:4" x14ac:dyDescent="0.25">
      <c r="A2762">
        <v>40355</v>
      </c>
      <c r="B2762" t="s">
        <v>2937</v>
      </c>
      <c r="C2762" t="s">
        <v>145</v>
      </c>
      <c r="D2762" s="155">
        <v>12.01</v>
      </c>
    </row>
    <row r="2763" spans="1:4" x14ac:dyDescent="0.25">
      <c r="A2763">
        <v>40364</v>
      </c>
      <c r="B2763" t="s">
        <v>2938</v>
      </c>
      <c r="C2763" t="s">
        <v>145</v>
      </c>
      <c r="D2763" s="155">
        <v>56.28</v>
      </c>
    </row>
    <row r="2764" spans="1:4" x14ac:dyDescent="0.25">
      <c r="A2764">
        <v>40361</v>
      </c>
      <c r="B2764" t="s">
        <v>2939</v>
      </c>
      <c r="C2764" t="s">
        <v>145</v>
      </c>
      <c r="D2764" s="155">
        <v>44.01</v>
      </c>
    </row>
    <row r="2765" spans="1:4" x14ac:dyDescent="0.25">
      <c r="A2765">
        <v>40358</v>
      </c>
      <c r="B2765" t="s">
        <v>2940</v>
      </c>
      <c r="C2765" t="s">
        <v>145</v>
      </c>
      <c r="D2765" s="155">
        <v>16.78</v>
      </c>
    </row>
    <row r="2766" spans="1:4" x14ac:dyDescent="0.25">
      <c r="A2766">
        <v>40370</v>
      </c>
      <c r="B2766" t="s">
        <v>2941</v>
      </c>
      <c r="C2766" t="s">
        <v>145</v>
      </c>
      <c r="D2766" s="155">
        <v>178.59</v>
      </c>
    </row>
    <row r="2767" spans="1:4" x14ac:dyDescent="0.25">
      <c r="A2767">
        <v>40367</v>
      </c>
      <c r="B2767" t="s">
        <v>2942</v>
      </c>
      <c r="C2767" t="s">
        <v>145</v>
      </c>
      <c r="D2767" s="155">
        <v>88.76</v>
      </c>
    </row>
    <row r="2768" spans="1:4" x14ac:dyDescent="0.25">
      <c r="A2768">
        <v>40373</v>
      </c>
      <c r="B2768" t="s">
        <v>2943</v>
      </c>
      <c r="C2768" t="s">
        <v>145</v>
      </c>
      <c r="D2768" s="155">
        <v>241.5</v>
      </c>
    </row>
    <row r="2769" spans="1:4" x14ac:dyDescent="0.25">
      <c r="A2769">
        <v>39312</v>
      </c>
      <c r="B2769" t="s">
        <v>2944</v>
      </c>
      <c r="C2769" t="s">
        <v>145</v>
      </c>
      <c r="D2769" s="155">
        <v>13.58</v>
      </c>
    </row>
    <row r="2770" spans="1:4" x14ac:dyDescent="0.25">
      <c r="A2770">
        <v>39313</v>
      </c>
      <c r="B2770" t="s">
        <v>2945</v>
      </c>
      <c r="C2770" t="s">
        <v>145</v>
      </c>
      <c r="D2770" s="155">
        <v>17.73</v>
      </c>
    </row>
    <row r="2771" spans="1:4" x14ac:dyDescent="0.25">
      <c r="A2771">
        <v>39314</v>
      </c>
      <c r="B2771" t="s">
        <v>2946</v>
      </c>
      <c r="C2771" t="s">
        <v>145</v>
      </c>
      <c r="D2771" s="155">
        <v>28.15</v>
      </c>
    </row>
    <row r="2772" spans="1:4" x14ac:dyDescent="0.25">
      <c r="A2772">
        <v>3907</v>
      </c>
      <c r="B2772" t="s">
        <v>2947</v>
      </c>
      <c r="C2772" t="s">
        <v>145</v>
      </c>
      <c r="D2772" s="155">
        <v>7.76</v>
      </c>
    </row>
    <row r="2773" spans="1:4" x14ac:dyDescent="0.25">
      <c r="A2773">
        <v>3889</v>
      </c>
      <c r="B2773" t="s">
        <v>2948</v>
      </c>
      <c r="C2773" t="s">
        <v>145</v>
      </c>
      <c r="D2773" s="155">
        <v>5.52</v>
      </c>
    </row>
    <row r="2774" spans="1:4" x14ac:dyDescent="0.25">
      <c r="A2774">
        <v>3868</v>
      </c>
      <c r="B2774" t="s">
        <v>2949</v>
      </c>
      <c r="C2774" t="s">
        <v>145</v>
      </c>
      <c r="D2774" s="155">
        <v>2.0299999999999998</v>
      </c>
    </row>
    <row r="2775" spans="1:4" x14ac:dyDescent="0.25">
      <c r="A2775">
        <v>3869</v>
      </c>
      <c r="B2775" t="s">
        <v>2950</v>
      </c>
      <c r="C2775" t="s">
        <v>145</v>
      </c>
      <c r="D2775" s="155">
        <v>4.49</v>
      </c>
    </row>
    <row r="2776" spans="1:4" x14ac:dyDescent="0.25">
      <c r="A2776">
        <v>3872</v>
      </c>
      <c r="B2776" t="s">
        <v>2951</v>
      </c>
      <c r="C2776" t="s">
        <v>145</v>
      </c>
      <c r="D2776" s="155">
        <v>7.66</v>
      </c>
    </row>
    <row r="2777" spans="1:4" x14ac:dyDescent="0.25">
      <c r="A2777">
        <v>3850</v>
      </c>
      <c r="B2777" t="s">
        <v>2952</v>
      </c>
      <c r="C2777" t="s">
        <v>145</v>
      </c>
      <c r="D2777" s="155">
        <v>17.670000000000002</v>
      </c>
    </row>
    <row r="2778" spans="1:4" x14ac:dyDescent="0.25">
      <c r="A2778">
        <v>38023</v>
      </c>
      <c r="B2778" t="s">
        <v>2953</v>
      </c>
      <c r="C2778" t="s">
        <v>145</v>
      </c>
      <c r="D2778" s="155">
        <v>8.99</v>
      </c>
    </row>
    <row r="2779" spans="1:4" x14ac:dyDescent="0.25">
      <c r="A2779">
        <v>37986</v>
      </c>
      <c r="B2779" t="s">
        <v>2954</v>
      </c>
      <c r="C2779" t="s">
        <v>145</v>
      </c>
      <c r="D2779" s="155">
        <v>2.5299999999999998</v>
      </c>
    </row>
    <row r="2780" spans="1:4" x14ac:dyDescent="0.25">
      <c r="A2780">
        <v>37987</v>
      </c>
      <c r="B2780" t="s">
        <v>2955</v>
      </c>
      <c r="C2780" t="s">
        <v>145</v>
      </c>
      <c r="D2780" s="155">
        <v>126.39</v>
      </c>
    </row>
    <row r="2781" spans="1:4" x14ac:dyDescent="0.25">
      <c r="A2781">
        <v>37988</v>
      </c>
      <c r="B2781" t="s">
        <v>2956</v>
      </c>
      <c r="C2781" t="s">
        <v>145</v>
      </c>
      <c r="D2781" s="155">
        <v>200.83</v>
      </c>
    </row>
    <row r="2782" spans="1:4" x14ac:dyDescent="0.25">
      <c r="A2782">
        <v>21120</v>
      </c>
      <c r="B2782" t="s">
        <v>2957</v>
      </c>
      <c r="C2782" t="s">
        <v>145</v>
      </c>
      <c r="D2782" s="155">
        <v>12.93</v>
      </c>
    </row>
    <row r="2783" spans="1:4" x14ac:dyDescent="0.25">
      <c r="A2783">
        <v>39318</v>
      </c>
      <c r="B2783" t="s">
        <v>2958</v>
      </c>
      <c r="C2783" t="s">
        <v>145</v>
      </c>
      <c r="D2783" s="155">
        <v>12.02</v>
      </c>
    </row>
    <row r="2784" spans="1:4" x14ac:dyDescent="0.25">
      <c r="A2784">
        <v>40366</v>
      </c>
      <c r="B2784" t="s">
        <v>2959</v>
      </c>
      <c r="C2784" t="s">
        <v>145</v>
      </c>
      <c r="D2784" s="155">
        <v>43.9</v>
      </c>
    </row>
    <row r="2785" spans="1:4" x14ac:dyDescent="0.25">
      <c r="A2785">
        <v>40363</v>
      </c>
      <c r="B2785" t="s">
        <v>2960</v>
      </c>
      <c r="C2785" t="s">
        <v>145</v>
      </c>
      <c r="D2785" s="155">
        <v>34.340000000000003</v>
      </c>
    </row>
    <row r="2786" spans="1:4" x14ac:dyDescent="0.25">
      <c r="A2786">
        <v>40354</v>
      </c>
      <c r="B2786" t="s">
        <v>2961</v>
      </c>
      <c r="C2786" t="s">
        <v>145</v>
      </c>
      <c r="D2786" s="155">
        <v>14.95</v>
      </c>
    </row>
    <row r="2787" spans="1:4" x14ac:dyDescent="0.25">
      <c r="A2787">
        <v>40360</v>
      </c>
      <c r="B2787" t="s">
        <v>2962</v>
      </c>
      <c r="C2787" t="s">
        <v>145</v>
      </c>
      <c r="D2787" s="155">
        <v>22.51</v>
      </c>
    </row>
    <row r="2788" spans="1:4" x14ac:dyDescent="0.25">
      <c r="A2788">
        <v>40372</v>
      </c>
      <c r="B2788" t="s">
        <v>2963</v>
      </c>
      <c r="C2788" t="s">
        <v>145</v>
      </c>
      <c r="D2788" s="155">
        <v>139.02000000000001</v>
      </c>
    </row>
    <row r="2789" spans="1:4" x14ac:dyDescent="0.25">
      <c r="A2789">
        <v>40369</v>
      </c>
      <c r="B2789" t="s">
        <v>2964</v>
      </c>
      <c r="C2789" t="s">
        <v>145</v>
      </c>
      <c r="D2789" s="155">
        <v>69.19</v>
      </c>
    </row>
    <row r="2790" spans="1:4" x14ac:dyDescent="0.25">
      <c r="A2790">
        <v>40357</v>
      </c>
      <c r="B2790" t="s">
        <v>2965</v>
      </c>
      <c r="C2790" t="s">
        <v>145</v>
      </c>
      <c r="D2790" s="155">
        <v>16.78</v>
      </c>
    </row>
    <row r="2791" spans="1:4" x14ac:dyDescent="0.25">
      <c r="A2791">
        <v>40375</v>
      </c>
      <c r="B2791" t="s">
        <v>2966</v>
      </c>
      <c r="C2791" t="s">
        <v>145</v>
      </c>
      <c r="D2791" s="155">
        <v>188.2</v>
      </c>
    </row>
    <row r="2792" spans="1:4" x14ac:dyDescent="0.25">
      <c r="A2792">
        <v>1893</v>
      </c>
      <c r="B2792" t="s">
        <v>2967</v>
      </c>
      <c r="C2792" t="s">
        <v>145</v>
      </c>
      <c r="D2792" s="155">
        <v>3.93</v>
      </c>
    </row>
    <row r="2793" spans="1:4" x14ac:dyDescent="0.25">
      <c r="A2793">
        <v>1902</v>
      </c>
      <c r="B2793" t="s">
        <v>2968</v>
      </c>
      <c r="C2793" t="s">
        <v>145</v>
      </c>
      <c r="D2793" s="155">
        <v>2.86</v>
      </c>
    </row>
    <row r="2794" spans="1:4" x14ac:dyDescent="0.25">
      <c r="A2794">
        <v>1901</v>
      </c>
      <c r="B2794" t="s">
        <v>2969</v>
      </c>
      <c r="C2794" t="s">
        <v>145</v>
      </c>
      <c r="D2794" s="155">
        <v>0.89</v>
      </c>
    </row>
    <row r="2795" spans="1:4" x14ac:dyDescent="0.25">
      <c r="A2795">
        <v>1892</v>
      </c>
      <c r="B2795" t="s">
        <v>2970</v>
      </c>
      <c r="C2795" t="s">
        <v>145</v>
      </c>
      <c r="D2795" s="155">
        <v>1.84</v>
      </c>
    </row>
    <row r="2796" spans="1:4" x14ac:dyDescent="0.25">
      <c r="A2796">
        <v>1907</v>
      </c>
      <c r="B2796" t="s">
        <v>2971</v>
      </c>
      <c r="C2796" t="s">
        <v>145</v>
      </c>
      <c r="D2796" s="155">
        <v>12.64</v>
      </c>
    </row>
    <row r="2797" spans="1:4" x14ac:dyDescent="0.25">
      <c r="A2797">
        <v>1894</v>
      </c>
      <c r="B2797" t="s">
        <v>2972</v>
      </c>
      <c r="C2797" t="s">
        <v>145</v>
      </c>
      <c r="D2797" s="155">
        <v>5.68</v>
      </c>
    </row>
    <row r="2798" spans="1:4" x14ac:dyDescent="0.25">
      <c r="A2798">
        <v>1891</v>
      </c>
      <c r="B2798" t="s">
        <v>2973</v>
      </c>
      <c r="C2798" t="s">
        <v>145</v>
      </c>
      <c r="D2798" s="155">
        <v>1.32</v>
      </c>
    </row>
    <row r="2799" spans="1:4" x14ac:dyDescent="0.25">
      <c r="A2799">
        <v>1896</v>
      </c>
      <c r="B2799" t="s">
        <v>2974</v>
      </c>
      <c r="C2799" t="s">
        <v>145</v>
      </c>
      <c r="D2799" s="155">
        <v>16.97</v>
      </c>
    </row>
    <row r="2800" spans="1:4" x14ac:dyDescent="0.25">
      <c r="A2800">
        <v>1895</v>
      </c>
      <c r="B2800" t="s">
        <v>2975</v>
      </c>
      <c r="C2800" t="s">
        <v>145</v>
      </c>
      <c r="D2800" s="155">
        <v>29.82</v>
      </c>
    </row>
    <row r="2801" spans="1:4" x14ac:dyDescent="0.25">
      <c r="A2801">
        <v>2641</v>
      </c>
      <c r="B2801" t="s">
        <v>2976</v>
      </c>
      <c r="C2801" t="s">
        <v>145</v>
      </c>
      <c r="D2801" s="155">
        <v>26.79</v>
      </c>
    </row>
    <row r="2802" spans="1:4" x14ac:dyDescent="0.25">
      <c r="A2802">
        <v>2636</v>
      </c>
      <c r="B2802" t="s">
        <v>2977</v>
      </c>
      <c r="C2802" t="s">
        <v>145</v>
      </c>
      <c r="D2802" s="155">
        <v>1.72</v>
      </c>
    </row>
    <row r="2803" spans="1:4" x14ac:dyDescent="0.25">
      <c r="A2803">
        <v>2637</v>
      </c>
      <c r="B2803" t="s">
        <v>2978</v>
      </c>
      <c r="C2803" t="s">
        <v>145</v>
      </c>
      <c r="D2803" s="155">
        <v>1.83</v>
      </c>
    </row>
    <row r="2804" spans="1:4" x14ac:dyDescent="0.25">
      <c r="A2804">
        <v>2638</v>
      </c>
      <c r="B2804" t="s">
        <v>2979</v>
      </c>
      <c r="C2804" t="s">
        <v>145</v>
      </c>
      <c r="D2804" s="155">
        <v>2.13</v>
      </c>
    </row>
    <row r="2805" spans="1:4" x14ac:dyDescent="0.25">
      <c r="A2805">
        <v>2639</v>
      </c>
      <c r="B2805" t="s">
        <v>2980</v>
      </c>
      <c r="C2805" t="s">
        <v>145</v>
      </c>
      <c r="D2805" s="155">
        <v>3.78</v>
      </c>
    </row>
    <row r="2806" spans="1:4" x14ac:dyDescent="0.25">
      <c r="A2806">
        <v>2644</v>
      </c>
      <c r="B2806" t="s">
        <v>2981</v>
      </c>
      <c r="C2806" t="s">
        <v>145</v>
      </c>
      <c r="D2806" s="155">
        <v>5.48</v>
      </c>
    </row>
    <row r="2807" spans="1:4" x14ac:dyDescent="0.25">
      <c r="A2807">
        <v>2643</v>
      </c>
      <c r="B2807" t="s">
        <v>2982</v>
      </c>
      <c r="C2807" t="s">
        <v>145</v>
      </c>
      <c r="D2807" s="155">
        <v>7.64</v>
      </c>
    </row>
    <row r="2808" spans="1:4" x14ac:dyDescent="0.25">
      <c r="A2808">
        <v>2640</v>
      </c>
      <c r="B2808" t="s">
        <v>2983</v>
      </c>
      <c r="C2808" t="s">
        <v>145</v>
      </c>
      <c r="D2808" s="155">
        <v>11.15</v>
      </c>
    </row>
    <row r="2809" spans="1:4" x14ac:dyDescent="0.25">
      <c r="A2809">
        <v>2642</v>
      </c>
      <c r="B2809" t="s">
        <v>2984</v>
      </c>
      <c r="C2809" t="s">
        <v>145</v>
      </c>
      <c r="D2809" s="155">
        <v>16.98</v>
      </c>
    </row>
    <row r="2810" spans="1:4" x14ac:dyDescent="0.25">
      <c r="A2810">
        <v>39310</v>
      </c>
      <c r="B2810" t="s">
        <v>2985</v>
      </c>
      <c r="C2810" t="s">
        <v>145</v>
      </c>
      <c r="D2810" s="155">
        <v>20.63</v>
      </c>
    </row>
    <row r="2811" spans="1:4" x14ac:dyDescent="0.25">
      <c r="A2811">
        <v>39311</v>
      </c>
      <c r="B2811" t="s">
        <v>2986</v>
      </c>
      <c r="C2811" t="s">
        <v>145</v>
      </c>
      <c r="D2811" s="155">
        <v>31</v>
      </c>
    </row>
    <row r="2812" spans="1:4" x14ac:dyDescent="0.25">
      <c r="A2812">
        <v>39855</v>
      </c>
      <c r="B2812" t="s">
        <v>2987</v>
      </c>
      <c r="C2812" t="s">
        <v>145</v>
      </c>
      <c r="D2812" s="155">
        <v>2.79</v>
      </c>
    </row>
    <row r="2813" spans="1:4" x14ac:dyDescent="0.25">
      <c r="A2813">
        <v>39856</v>
      </c>
      <c r="B2813" t="s">
        <v>2988</v>
      </c>
      <c r="C2813" t="s">
        <v>145</v>
      </c>
      <c r="D2813" s="155">
        <v>6.58</v>
      </c>
    </row>
    <row r="2814" spans="1:4" x14ac:dyDescent="0.25">
      <c r="A2814">
        <v>39857</v>
      </c>
      <c r="B2814" t="s">
        <v>2989</v>
      </c>
      <c r="C2814" t="s">
        <v>145</v>
      </c>
      <c r="D2814" s="155">
        <v>10.65</v>
      </c>
    </row>
    <row r="2815" spans="1:4" x14ac:dyDescent="0.25">
      <c r="A2815">
        <v>39858</v>
      </c>
      <c r="B2815" t="s">
        <v>2990</v>
      </c>
      <c r="C2815" t="s">
        <v>145</v>
      </c>
      <c r="D2815" s="155">
        <v>23.64</v>
      </c>
    </row>
    <row r="2816" spans="1:4" x14ac:dyDescent="0.25">
      <c r="A2816">
        <v>39859</v>
      </c>
      <c r="B2816" t="s">
        <v>2991</v>
      </c>
      <c r="C2816" t="s">
        <v>145</v>
      </c>
      <c r="D2816" s="155">
        <v>36.450000000000003</v>
      </c>
    </row>
    <row r="2817" spans="1:4" x14ac:dyDescent="0.25">
      <c r="A2817">
        <v>39860</v>
      </c>
      <c r="B2817" t="s">
        <v>2992</v>
      </c>
      <c r="C2817" t="s">
        <v>145</v>
      </c>
      <c r="D2817" s="155">
        <v>55.93</v>
      </c>
    </row>
    <row r="2818" spans="1:4" x14ac:dyDescent="0.25">
      <c r="A2818">
        <v>39861</v>
      </c>
      <c r="B2818" t="s">
        <v>2993</v>
      </c>
      <c r="C2818" t="s">
        <v>145</v>
      </c>
      <c r="D2818" s="155">
        <v>159.69</v>
      </c>
    </row>
    <row r="2819" spans="1:4" x14ac:dyDescent="0.25">
      <c r="A2819">
        <v>3867</v>
      </c>
      <c r="B2819" t="s">
        <v>2994</v>
      </c>
      <c r="C2819" t="s">
        <v>145</v>
      </c>
      <c r="D2819" s="155">
        <v>107.58</v>
      </c>
    </row>
    <row r="2820" spans="1:4" x14ac:dyDescent="0.25">
      <c r="A2820">
        <v>3861</v>
      </c>
      <c r="B2820" t="s">
        <v>2995</v>
      </c>
      <c r="C2820" t="s">
        <v>145</v>
      </c>
      <c r="D2820" s="155">
        <v>1.1100000000000001</v>
      </c>
    </row>
    <row r="2821" spans="1:4" x14ac:dyDescent="0.25">
      <c r="A2821">
        <v>3904</v>
      </c>
      <c r="B2821" t="s">
        <v>2996</v>
      </c>
      <c r="C2821" t="s">
        <v>145</v>
      </c>
      <c r="D2821" s="155">
        <v>1.18</v>
      </c>
    </row>
    <row r="2822" spans="1:4" x14ac:dyDescent="0.25">
      <c r="A2822">
        <v>3903</v>
      </c>
      <c r="B2822" t="s">
        <v>2997</v>
      </c>
      <c r="C2822" t="s">
        <v>145</v>
      </c>
      <c r="D2822" s="155">
        <v>2.89</v>
      </c>
    </row>
    <row r="2823" spans="1:4" x14ac:dyDescent="0.25">
      <c r="A2823">
        <v>3862</v>
      </c>
      <c r="B2823" t="s">
        <v>2998</v>
      </c>
      <c r="C2823" t="s">
        <v>145</v>
      </c>
      <c r="D2823" s="155">
        <v>6.15</v>
      </c>
    </row>
    <row r="2824" spans="1:4" x14ac:dyDescent="0.25">
      <c r="A2824">
        <v>3863</v>
      </c>
      <c r="B2824" t="s">
        <v>2999</v>
      </c>
      <c r="C2824" t="s">
        <v>145</v>
      </c>
      <c r="D2824" s="155">
        <v>6.3</v>
      </c>
    </row>
    <row r="2825" spans="1:4" x14ac:dyDescent="0.25">
      <c r="A2825">
        <v>3864</v>
      </c>
      <c r="B2825" t="s">
        <v>3000</v>
      </c>
      <c r="C2825" t="s">
        <v>145</v>
      </c>
      <c r="D2825" s="155">
        <v>19.3</v>
      </c>
    </row>
    <row r="2826" spans="1:4" x14ac:dyDescent="0.25">
      <c r="A2826">
        <v>3865</v>
      </c>
      <c r="B2826" t="s">
        <v>3001</v>
      </c>
      <c r="C2826" t="s">
        <v>145</v>
      </c>
      <c r="D2826" s="155">
        <v>28.22</v>
      </c>
    </row>
    <row r="2827" spans="1:4" x14ac:dyDescent="0.25">
      <c r="A2827">
        <v>3866</v>
      </c>
      <c r="B2827" t="s">
        <v>3002</v>
      </c>
      <c r="C2827" t="s">
        <v>145</v>
      </c>
      <c r="D2827" s="155">
        <v>63.36</v>
      </c>
    </row>
    <row r="2828" spans="1:4" x14ac:dyDescent="0.25">
      <c r="A2828">
        <v>3878</v>
      </c>
      <c r="B2828" t="s">
        <v>3003</v>
      </c>
      <c r="C2828" t="s">
        <v>145</v>
      </c>
      <c r="D2828" s="155">
        <v>17.28</v>
      </c>
    </row>
    <row r="2829" spans="1:4" x14ac:dyDescent="0.25">
      <c r="A2829">
        <v>3883</v>
      </c>
      <c r="B2829" t="s">
        <v>3004</v>
      </c>
      <c r="C2829" t="s">
        <v>145</v>
      </c>
      <c r="D2829" s="155">
        <v>2.21</v>
      </c>
    </row>
    <row r="2830" spans="1:4" x14ac:dyDescent="0.25">
      <c r="A2830">
        <v>3876</v>
      </c>
      <c r="B2830" t="s">
        <v>3005</v>
      </c>
      <c r="C2830" t="s">
        <v>145</v>
      </c>
      <c r="D2830" s="155">
        <v>6.88</v>
      </c>
    </row>
    <row r="2831" spans="1:4" x14ac:dyDescent="0.25">
      <c r="A2831">
        <v>3884</v>
      </c>
      <c r="B2831" t="s">
        <v>3006</v>
      </c>
      <c r="C2831" t="s">
        <v>145</v>
      </c>
      <c r="D2831" s="155">
        <v>3.5</v>
      </c>
    </row>
    <row r="2832" spans="1:4" x14ac:dyDescent="0.25">
      <c r="A2832">
        <v>12892</v>
      </c>
      <c r="B2832" t="s">
        <v>3007</v>
      </c>
      <c r="C2832" t="s">
        <v>153</v>
      </c>
      <c r="D2832" s="155">
        <v>13.41</v>
      </c>
    </row>
    <row r="2833" spans="1:4" x14ac:dyDescent="0.25">
      <c r="A2833">
        <v>38447</v>
      </c>
      <c r="B2833" t="s">
        <v>3008</v>
      </c>
      <c r="C2833" t="s">
        <v>145</v>
      </c>
      <c r="D2833" s="155">
        <v>88.68</v>
      </c>
    </row>
    <row r="2834" spans="1:4" x14ac:dyDescent="0.25">
      <c r="A2834">
        <v>36320</v>
      </c>
      <c r="B2834" t="s">
        <v>3009</v>
      </c>
      <c r="C2834" t="s">
        <v>145</v>
      </c>
      <c r="D2834" s="155">
        <v>2.38</v>
      </c>
    </row>
    <row r="2835" spans="1:4" x14ac:dyDescent="0.25">
      <c r="A2835">
        <v>36324</v>
      </c>
      <c r="B2835" t="s">
        <v>3010</v>
      </c>
      <c r="C2835" t="s">
        <v>145</v>
      </c>
      <c r="D2835" s="155">
        <v>2.17</v>
      </c>
    </row>
    <row r="2836" spans="1:4" x14ac:dyDescent="0.25">
      <c r="A2836">
        <v>38441</v>
      </c>
      <c r="B2836" t="s">
        <v>3011</v>
      </c>
      <c r="C2836" t="s">
        <v>145</v>
      </c>
      <c r="D2836" s="155">
        <v>3.89</v>
      </c>
    </row>
    <row r="2837" spans="1:4" x14ac:dyDescent="0.25">
      <c r="A2837">
        <v>38442</v>
      </c>
      <c r="B2837" t="s">
        <v>3012</v>
      </c>
      <c r="C2837" t="s">
        <v>145</v>
      </c>
      <c r="D2837" s="155">
        <v>11.08</v>
      </c>
    </row>
    <row r="2838" spans="1:4" x14ac:dyDescent="0.25">
      <c r="A2838">
        <v>38443</v>
      </c>
      <c r="B2838" t="s">
        <v>3013</v>
      </c>
      <c r="C2838" t="s">
        <v>145</v>
      </c>
      <c r="D2838" s="155">
        <v>13.44</v>
      </c>
    </row>
    <row r="2839" spans="1:4" x14ac:dyDescent="0.25">
      <c r="A2839">
        <v>38444</v>
      </c>
      <c r="B2839" t="s">
        <v>3014</v>
      </c>
      <c r="C2839" t="s">
        <v>145</v>
      </c>
      <c r="D2839" s="155">
        <v>22.58</v>
      </c>
    </row>
    <row r="2840" spans="1:4" x14ac:dyDescent="0.25">
      <c r="A2840">
        <v>38445</v>
      </c>
      <c r="B2840" t="s">
        <v>3015</v>
      </c>
      <c r="C2840" t="s">
        <v>145</v>
      </c>
      <c r="D2840" s="155">
        <v>41.86</v>
      </c>
    </row>
    <row r="2841" spans="1:4" x14ac:dyDescent="0.25">
      <c r="A2841">
        <v>38446</v>
      </c>
      <c r="B2841" t="s">
        <v>3016</v>
      </c>
      <c r="C2841" t="s">
        <v>145</v>
      </c>
      <c r="D2841" s="155">
        <v>68.52</v>
      </c>
    </row>
    <row r="2842" spans="1:4" x14ac:dyDescent="0.25">
      <c r="A2842">
        <v>3837</v>
      </c>
      <c r="B2842" t="s">
        <v>3017</v>
      </c>
      <c r="C2842" t="s">
        <v>145</v>
      </c>
      <c r="D2842" s="155">
        <v>55.33</v>
      </c>
    </row>
    <row r="2843" spans="1:4" x14ac:dyDescent="0.25">
      <c r="A2843">
        <v>3845</v>
      </c>
      <c r="B2843" t="s">
        <v>3018</v>
      </c>
      <c r="C2843" t="s">
        <v>145</v>
      </c>
      <c r="D2843" s="155">
        <v>20.21</v>
      </c>
    </row>
    <row r="2844" spans="1:4" x14ac:dyDescent="0.25">
      <c r="A2844">
        <v>11045</v>
      </c>
      <c r="B2844" t="s">
        <v>3019</v>
      </c>
      <c r="C2844" t="s">
        <v>145</v>
      </c>
      <c r="D2844" s="155">
        <v>38.99</v>
      </c>
    </row>
    <row r="2845" spans="1:4" x14ac:dyDescent="0.25">
      <c r="A2845">
        <v>20170</v>
      </c>
      <c r="B2845" t="s">
        <v>3020</v>
      </c>
      <c r="C2845" t="s">
        <v>145</v>
      </c>
      <c r="D2845" s="155">
        <v>21.03</v>
      </c>
    </row>
    <row r="2846" spans="1:4" x14ac:dyDescent="0.25">
      <c r="A2846">
        <v>20171</v>
      </c>
      <c r="B2846" t="s">
        <v>3021</v>
      </c>
      <c r="C2846" t="s">
        <v>145</v>
      </c>
      <c r="D2846" s="155">
        <v>60.64</v>
      </c>
    </row>
    <row r="2847" spans="1:4" x14ac:dyDescent="0.25">
      <c r="A2847">
        <v>20167</v>
      </c>
      <c r="B2847" t="s">
        <v>3022</v>
      </c>
      <c r="C2847" t="s">
        <v>145</v>
      </c>
      <c r="D2847" s="155">
        <v>7.63</v>
      </c>
    </row>
    <row r="2848" spans="1:4" x14ac:dyDescent="0.25">
      <c r="A2848">
        <v>20168</v>
      </c>
      <c r="B2848" t="s">
        <v>3023</v>
      </c>
      <c r="C2848" t="s">
        <v>145</v>
      </c>
      <c r="D2848" s="155">
        <v>15.69</v>
      </c>
    </row>
    <row r="2849" spans="1:4" x14ac:dyDescent="0.25">
      <c r="A2849">
        <v>20169</v>
      </c>
      <c r="B2849" t="s">
        <v>3024</v>
      </c>
      <c r="C2849" t="s">
        <v>145</v>
      </c>
      <c r="D2849" s="155">
        <v>18.32</v>
      </c>
    </row>
    <row r="2850" spans="1:4" x14ac:dyDescent="0.25">
      <c r="A2850">
        <v>3899</v>
      </c>
      <c r="B2850" t="s">
        <v>3025</v>
      </c>
      <c r="C2850" t="s">
        <v>145</v>
      </c>
      <c r="D2850" s="155">
        <v>10.16</v>
      </c>
    </row>
    <row r="2851" spans="1:4" x14ac:dyDescent="0.25">
      <c r="A2851">
        <v>38676</v>
      </c>
      <c r="B2851" t="s">
        <v>3026</v>
      </c>
      <c r="C2851" t="s">
        <v>145</v>
      </c>
      <c r="D2851" s="155">
        <v>50.82</v>
      </c>
    </row>
    <row r="2852" spans="1:4" x14ac:dyDescent="0.25">
      <c r="A2852">
        <v>3897</v>
      </c>
      <c r="B2852" t="s">
        <v>3027</v>
      </c>
      <c r="C2852" t="s">
        <v>145</v>
      </c>
      <c r="D2852" s="155">
        <v>2.48</v>
      </c>
    </row>
    <row r="2853" spans="1:4" x14ac:dyDescent="0.25">
      <c r="A2853">
        <v>3875</v>
      </c>
      <c r="B2853" t="s">
        <v>3028</v>
      </c>
      <c r="C2853" t="s">
        <v>145</v>
      </c>
      <c r="D2853" s="155">
        <v>5.12</v>
      </c>
    </row>
    <row r="2854" spans="1:4" x14ac:dyDescent="0.25">
      <c r="A2854">
        <v>3898</v>
      </c>
      <c r="B2854" t="s">
        <v>3029</v>
      </c>
      <c r="C2854" t="s">
        <v>145</v>
      </c>
      <c r="D2854" s="155">
        <v>10.4</v>
      </c>
    </row>
    <row r="2855" spans="1:4" x14ac:dyDescent="0.25">
      <c r="A2855">
        <v>3855</v>
      </c>
      <c r="B2855" t="s">
        <v>3030</v>
      </c>
      <c r="C2855" t="s">
        <v>145</v>
      </c>
      <c r="D2855" s="155">
        <v>7.46</v>
      </c>
    </row>
    <row r="2856" spans="1:4" x14ac:dyDescent="0.25">
      <c r="A2856">
        <v>3874</v>
      </c>
      <c r="B2856" t="s">
        <v>3031</v>
      </c>
      <c r="C2856" t="s">
        <v>145</v>
      </c>
      <c r="D2856" s="155">
        <v>8.65</v>
      </c>
    </row>
    <row r="2857" spans="1:4" x14ac:dyDescent="0.25">
      <c r="A2857">
        <v>3870</v>
      </c>
      <c r="B2857" t="s">
        <v>3032</v>
      </c>
      <c r="C2857" t="s">
        <v>145</v>
      </c>
      <c r="D2857" s="155">
        <v>9.49</v>
      </c>
    </row>
    <row r="2858" spans="1:4" x14ac:dyDescent="0.25">
      <c r="A2858">
        <v>38678</v>
      </c>
      <c r="B2858" t="s">
        <v>3033</v>
      </c>
      <c r="C2858" t="s">
        <v>145</v>
      </c>
      <c r="D2858" s="155">
        <v>25.1</v>
      </c>
    </row>
    <row r="2859" spans="1:4" x14ac:dyDescent="0.25">
      <c r="A2859">
        <v>3859</v>
      </c>
      <c r="B2859" t="s">
        <v>3034</v>
      </c>
      <c r="C2859" t="s">
        <v>145</v>
      </c>
      <c r="D2859" s="155">
        <v>1.91</v>
      </c>
    </row>
    <row r="2860" spans="1:4" x14ac:dyDescent="0.25">
      <c r="A2860">
        <v>3856</v>
      </c>
      <c r="B2860" t="s">
        <v>3035</v>
      </c>
      <c r="C2860" t="s">
        <v>145</v>
      </c>
      <c r="D2860" s="155">
        <v>2.65</v>
      </c>
    </row>
    <row r="2861" spans="1:4" x14ac:dyDescent="0.25">
      <c r="A2861">
        <v>3906</v>
      </c>
      <c r="B2861" t="s">
        <v>3036</v>
      </c>
      <c r="C2861" t="s">
        <v>145</v>
      </c>
      <c r="D2861" s="155">
        <v>2.19</v>
      </c>
    </row>
    <row r="2862" spans="1:4" x14ac:dyDescent="0.25">
      <c r="A2862">
        <v>3860</v>
      </c>
      <c r="B2862" t="s">
        <v>3037</v>
      </c>
      <c r="C2862" t="s">
        <v>145</v>
      </c>
      <c r="D2862" s="155">
        <v>6.51</v>
      </c>
    </row>
    <row r="2863" spans="1:4" x14ac:dyDescent="0.25">
      <c r="A2863">
        <v>3905</v>
      </c>
      <c r="B2863" t="s">
        <v>3038</v>
      </c>
      <c r="C2863" t="s">
        <v>145</v>
      </c>
      <c r="D2863" s="155">
        <v>14.92</v>
      </c>
    </row>
    <row r="2864" spans="1:4" x14ac:dyDescent="0.25">
      <c r="A2864">
        <v>3871</v>
      </c>
      <c r="B2864" t="s">
        <v>3039</v>
      </c>
      <c r="C2864" t="s">
        <v>145</v>
      </c>
      <c r="D2864" s="155">
        <v>26.4</v>
      </c>
    </row>
    <row r="2865" spans="1:4" x14ac:dyDescent="0.25">
      <c r="A2865">
        <v>39292</v>
      </c>
      <c r="B2865" t="s">
        <v>3040</v>
      </c>
      <c r="C2865" t="s">
        <v>145</v>
      </c>
      <c r="D2865" s="155">
        <v>7.19</v>
      </c>
    </row>
    <row r="2866" spans="1:4" x14ac:dyDescent="0.25">
      <c r="A2866">
        <v>39293</v>
      </c>
      <c r="B2866" t="s">
        <v>3041</v>
      </c>
      <c r="C2866" t="s">
        <v>145</v>
      </c>
      <c r="D2866" s="155">
        <v>11.17</v>
      </c>
    </row>
    <row r="2867" spans="1:4" x14ac:dyDescent="0.25">
      <c r="A2867">
        <v>39294</v>
      </c>
      <c r="B2867" t="s">
        <v>3042</v>
      </c>
      <c r="C2867" t="s">
        <v>145</v>
      </c>
      <c r="D2867" s="155">
        <v>11.94</v>
      </c>
    </row>
    <row r="2868" spans="1:4" x14ac:dyDescent="0.25">
      <c r="A2868">
        <v>39295</v>
      </c>
      <c r="B2868" t="s">
        <v>3043</v>
      </c>
      <c r="C2868" t="s">
        <v>145</v>
      </c>
      <c r="D2868" s="155">
        <v>16.420000000000002</v>
      </c>
    </row>
    <row r="2869" spans="1:4" x14ac:dyDescent="0.25">
      <c r="A2869">
        <v>39296</v>
      </c>
      <c r="B2869" t="s">
        <v>3044</v>
      </c>
      <c r="C2869" t="s">
        <v>145</v>
      </c>
      <c r="D2869" s="155">
        <v>6.55</v>
      </c>
    </row>
    <row r="2870" spans="1:4" x14ac:dyDescent="0.25">
      <c r="A2870">
        <v>39297</v>
      </c>
      <c r="B2870" t="s">
        <v>3045</v>
      </c>
      <c r="C2870" t="s">
        <v>145</v>
      </c>
      <c r="D2870" s="155">
        <v>8.8800000000000008</v>
      </c>
    </row>
    <row r="2871" spans="1:4" x14ac:dyDescent="0.25">
      <c r="A2871">
        <v>39298</v>
      </c>
      <c r="B2871" t="s">
        <v>3046</v>
      </c>
      <c r="C2871" t="s">
        <v>145</v>
      </c>
      <c r="D2871" s="155">
        <v>17.059999999999999</v>
      </c>
    </row>
    <row r="2872" spans="1:4" x14ac:dyDescent="0.25">
      <c r="A2872">
        <v>39299</v>
      </c>
      <c r="B2872" t="s">
        <v>3047</v>
      </c>
      <c r="C2872" t="s">
        <v>145</v>
      </c>
      <c r="D2872" s="155">
        <v>20.22</v>
      </c>
    </row>
    <row r="2873" spans="1:4" x14ac:dyDescent="0.25">
      <c r="A2873">
        <v>39308</v>
      </c>
      <c r="B2873" t="s">
        <v>3048</v>
      </c>
      <c r="C2873" t="s">
        <v>145</v>
      </c>
      <c r="D2873" s="155">
        <v>5.46</v>
      </c>
    </row>
    <row r="2874" spans="1:4" x14ac:dyDescent="0.25">
      <c r="A2874">
        <v>39309</v>
      </c>
      <c r="B2874" t="s">
        <v>3049</v>
      </c>
      <c r="C2874" t="s">
        <v>145</v>
      </c>
      <c r="D2874" s="155">
        <v>6.23</v>
      </c>
    </row>
    <row r="2875" spans="1:4" x14ac:dyDescent="0.25">
      <c r="A2875">
        <v>37429</v>
      </c>
      <c r="B2875" t="s">
        <v>3050</v>
      </c>
      <c r="C2875" t="s">
        <v>145</v>
      </c>
      <c r="D2875" s="168">
        <v>2876.16</v>
      </c>
    </row>
    <row r="2876" spans="1:4" x14ac:dyDescent="0.25">
      <c r="A2876">
        <v>37426</v>
      </c>
      <c r="B2876" t="s">
        <v>3051</v>
      </c>
      <c r="C2876" t="s">
        <v>145</v>
      </c>
      <c r="D2876" s="155">
        <v>27.66</v>
      </c>
    </row>
    <row r="2877" spans="1:4" x14ac:dyDescent="0.25">
      <c r="A2877">
        <v>37427</v>
      </c>
      <c r="B2877" t="s">
        <v>3052</v>
      </c>
      <c r="C2877" t="s">
        <v>145</v>
      </c>
      <c r="D2877" s="155">
        <v>65.989999999999995</v>
      </c>
    </row>
    <row r="2878" spans="1:4" x14ac:dyDescent="0.25">
      <c r="A2878">
        <v>37424</v>
      </c>
      <c r="B2878" t="s">
        <v>3053</v>
      </c>
      <c r="C2878" t="s">
        <v>145</v>
      </c>
      <c r="D2878" s="155">
        <v>12.71</v>
      </c>
    </row>
    <row r="2879" spans="1:4" x14ac:dyDescent="0.25">
      <c r="A2879">
        <v>37428</v>
      </c>
      <c r="B2879" t="s">
        <v>3054</v>
      </c>
      <c r="C2879" t="s">
        <v>145</v>
      </c>
      <c r="D2879" s="155">
        <v>227.44</v>
      </c>
    </row>
    <row r="2880" spans="1:4" x14ac:dyDescent="0.25">
      <c r="A2880">
        <v>37425</v>
      </c>
      <c r="B2880" t="s">
        <v>3055</v>
      </c>
      <c r="C2880" t="s">
        <v>145</v>
      </c>
      <c r="D2880" s="155">
        <v>13.7</v>
      </c>
    </row>
    <row r="2881" spans="1:4" x14ac:dyDescent="0.25">
      <c r="A2881">
        <v>11519</v>
      </c>
      <c r="B2881" t="s">
        <v>3056</v>
      </c>
      <c r="C2881" t="s">
        <v>153</v>
      </c>
      <c r="D2881" s="155">
        <v>40.19</v>
      </c>
    </row>
    <row r="2882" spans="1:4" x14ac:dyDescent="0.25">
      <c r="A2882">
        <v>11520</v>
      </c>
      <c r="B2882" t="s">
        <v>3057</v>
      </c>
      <c r="C2882" t="s">
        <v>153</v>
      </c>
      <c r="D2882" s="155">
        <v>18.579999999999998</v>
      </c>
    </row>
    <row r="2883" spans="1:4" x14ac:dyDescent="0.25">
      <c r="A2883">
        <v>11518</v>
      </c>
      <c r="B2883" t="s">
        <v>3058</v>
      </c>
      <c r="C2883" t="s">
        <v>153</v>
      </c>
      <c r="D2883" s="155">
        <v>67.56</v>
      </c>
    </row>
    <row r="2884" spans="1:4" x14ac:dyDescent="0.25">
      <c r="A2884">
        <v>38473</v>
      </c>
      <c r="B2884" t="s">
        <v>3059</v>
      </c>
      <c r="C2884" t="s">
        <v>145</v>
      </c>
      <c r="D2884" s="155">
        <v>163.12</v>
      </c>
    </row>
    <row r="2885" spans="1:4" x14ac:dyDescent="0.25">
      <c r="A2885">
        <v>4244</v>
      </c>
      <c r="B2885" t="s">
        <v>3060</v>
      </c>
      <c r="C2885" t="s">
        <v>150</v>
      </c>
      <c r="D2885" s="155">
        <v>20.59</v>
      </c>
    </row>
    <row r="2886" spans="1:4" x14ac:dyDescent="0.25">
      <c r="A2886">
        <v>40977</v>
      </c>
      <c r="B2886" t="s">
        <v>3061</v>
      </c>
      <c r="C2886" t="s">
        <v>151</v>
      </c>
      <c r="D2886" s="168">
        <v>3616.1</v>
      </c>
    </row>
    <row r="2887" spans="1:4" x14ac:dyDescent="0.25">
      <c r="A2887">
        <v>4115</v>
      </c>
      <c r="B2887" t="s">
        <v>3062</v>
      </c>
      <c r="C2887" t="s">
        <v>146</v>
      </c>
      <c r="D2887" s="155">
        <v>24.18</v>
      </c>
    </row>
    <row r="2888" spans="1:4" x14ac:dyDescent="0.25">
      <c r="A2888">
        <v>4119</v>
      </c>
      <c r="B2888" t="s">
        <v>3063</v>
      </c>
      <c r="C2888" t="s">
        <v>146</v>
      </c>
      <c r="D2888" s="155">
        <v>48.85</v>
      </c>
    </row>
    <row r="2889" spans="1:4" x14ac:dyDescent="0.25">
      <c r="A2889">
        <v>2794</v>
      </c>
      <c r="B2889" t="s">
        <v>3064</v>
      </c>
      <c r="C2889" t="s">
        <v>146</v>
      </c>
      <c r="D2889" s="155">
        <v>129.58000000000001</v>
      </c>
    </row>
    <row r="2890" spans="1:4" x14ac:dyDescent="0.25">
      <c r="A2890">
        <v>2788</v>
      </c>
      <c r="B2890" t="s">
        <v>3065</v>
      </c>
      <c r="C2890" t="s">
        <v>146</v>
      </c>
      <c r="D2890" s="155">
        <v>188.78</v>
      </c>
    </row>
    <row r="2891" spans="1:4" x14ac:dyDescent="0.25">
      <c r="A2891">
        <v>4006</v>
      </c>
      <c r="B2891" t="s">
        <v>3066</v>
      </c>
      <c r="C2891" t="s">
        <v>149</v>
      </c>
      <c r="D2891" s="168">
        <v>1808.08</v>
      </c>
    </row>
    <row r="2892" spans="1:4" x14ac:dyDescent="0.25">
      <c r="A2892">
        <v>36151</v>
      </c>
      <c r="B2892" t="s">
        <v>3067</v>
      </c>
      <c r="C2892" t="s">
        <v>145</v>
      </c>
      <c r="D2892" s="155">
        <v>29.8</v>
      </c>
    </row>
    <row r="2893" spans="1:4" x14ac:dyDescent="0.25">
      <c r="A2893">
        <v>37457</v>
      </c>
      <c r="B2893" t="s">
        <v>3068</v>
      </c>
      <c r="C2893" t="s">
        <v>146</v>
      </c>
      <c r="D2893" s="155">
        <v>4.16</v>
      </c>
    </row>
    <row r="2894" spans="1:4" x14ac:dyDescent="0.25">
      <c r="A2894">
        <v>37456</v>
      </c>
      <c r="B2894" t="s">
        <v>3069</v>
      </c>
      <c r="C2894" t="s">
        <v>146</v>
      </c>
      <c r="D2894" s="155">
        <v>2.19</v>
      </c>
    </row>
    <row r="2895" spans="1:4" x14ac:dyDescent="0.25">
      <c r="A2895">
        <v>37461</v>
      </c>
      <c r="B2895" t="s">
        <v>3070</v>
      </c>
      <c r="C2895" t="s">
        <v>146</v>
      </c>
      <c r="D2895" s="155">
        <v>15.46</v>
      </c>
    </row>
    <row r="2896" spans="1:4" x14ac:dyDescent="0.25">
      <c r="A2896">
        <v>37460</v>
      </c>
      <c r="B2896" t="s">
        <v>3071</v>
      </c>
      <c r="C2896" t="s">
        <v>146</v>
      </c>
      <c r="D2896" s="155">
        <v>21.12</v>
      </c>
    </row>
    <row r="2897" spans="1:4" x14ac:dyDescent="0.25">
      <c r="A2897">
        <v>37458</v>
      </c>
      <c r="B2897" t="s">
        <v>3072</v>
      </c>
      <c r="C2897" t="s">
        <v>146</v>
      </c>
      <c r="D2897" s="155">
        <v>6.19</v>
      </c>
    </row>
    <row r="2898" spans="1:4" x14ac:dyDescent="0.25">
      <c r="A2898">
        <v>37454</v>
      </c>
      <c r="B2898" t="s">
        <v>3073</v>
      </c>
      <c r="C2898" t="s">
        <v>146</v>
      </c>
      <c r="D2898" s="155">
        <v>1.62</v>
      </c>
    </row>
    <row r="2899" spans="1:4" x14ac:dyDescent="0.25">
      <c r="A2899">
        <v>37455</v>
      </c>
      <c r="B2899" t="s">
        <v>3074</v>
      </c>
      <c r="C2899" t="s">
        <v>146</v>
      </c>
      <c r="D2899" s="155">
        <v>2.73</v>
      </c>
    </row>
    <row r="2900" spans="1:4" x14ac:dyDescent="0.25">
      <c r="A2900">
        <v>37459</v>
      </c>
      <c r="B2900" t="s">
        <v>3075</v>
      </c>
      <c r="C2900" t="s">
        <v>146</v>
      </c>
      <c r="D2900" s="155">
        <v>8.69</v>
      </c>
    </row>
    <row r="2901" spans="1:4" x14ac:dyDescent="0.25">
      <c r="A2901">
        <v>21029</v>
      </c>
      <c r="B2901" t="s">
        <v>3076</v>
      </c>
      <c r="C2901" t="s">
        <v>145</v>
      </c>
      <c r="D2901" s="155">
        <v>380.84</v>
      </c>
    </row>
    <row r="2902" spans="1:4" x14ac:dyDescent="0.25">
      <c r="A2902">
        <v>21030</v>
      </c>
      <c r="B2902" t="s">
        <v>3077</v>
      </c>
      <c r="C2902" t="s">
        <v>145</v>
      </c>
      <c r="D2902" s="155">
        <v>469.45</v>
      </c>
    </row>
    <row r="2903" spans="1:4" x14ac:dyDescent="0.25">
      <c r="A2903">
        <v>21031</v>
      </c>
      <c r="B2903" t="s">
        <v>3078</v>
      </c>
      <c r="C2903" t="s">
        <v>145</v>
      </c>
      <c r="D2903" s="155">
        <v>584.45000000000005</v>
      </c>
    </row>
    <row r="2904" spans="1:4" x14ac:dyDescent="0.25">
      <c r="A2904">
        <v>21032</v>
      </c>
      <c r="B2904" t="s">
        <v>3079</v>
      </c>
      <c r="C2904" t="s">
        <v>145</v>
      </c>
      <c r="D2904" s="155">
        <v>624.04</v>
      </c>
    </row>
    <row r="2905" spans="1:4" x14ac:dyDescent="0.25">
      <c r="A2905">
        <v>37527</v>
      </c>
      <c r="B2905" t="s">
        <v>3080</v>
      </c>
      <c r="C2905" t="s">
        <v>145</v>
      </c>
      <c r="D2905" s="155">
        <v>563.71</v>
      </c>
    </row>
    <row r="2906" spans="1:4" x14ac:dyDescent="0.25">
      <c r="A2906">
        <v>37528</v>
      </c>
      <c r="B2906" t="s">
        <v>3081</v>
      </c>
      <c r="C2906" t="s">
        <v>145</v>
      </c>
      <c r="D2906" s="155">
        <v>672.12</v>
      </c>
    </row>
    <row r="2907" spans="1:4" x14ac:dyDescent="0.25">
      <c r="A2907">
        <v>37529</v>
      </c>
      <c r="B2907" t="s">
        <v>3082</v>
      </c>
      <c r="C2907" t="s">
        <v>145</v>
      </c>
      <c r="D2907" s="155">
        <v>678.72</v>
      </c>
    </row>
    <row r="2908" spans="1:4" x14ac:dyDescent="0.25">
      <c r="A2908">
        <v>37530</v>
      </c>
      <c r="B2908" t="s">
        <v>3083</v>
      </c>
      <c r="C2908" t="s">
        <v>145</v>
      </c>
      <c r="D2908" s="155">
        <v>886.11</v>
      </c>
    </row>
    <row r="2909" spans="1:4" x14ac:dyDescent="0.25">
      <c r="A2909">
        <v>21034</v>
      </c>
      <c r="B2909" t="s">
        <v>3084</v>
      </c>
      <c r="C2909" t="s">
        <v>145</v>
      </c>
      <c r="D2909" s="155">
        <v>756.02</v>
      </c>
    </row>
    <row r="2910" spans="1:4" x14ac:dyDescent="0.25">
      <c r="A2910">
        <v>37531</v>
      </c>
      <c r="B2910" t="s">
        <v>3085</v>
      </c>
      <c r="C2910" t="s">
        <v>145</v>
      </c>
      <c r="D2910" s="155">
        <v>952.1</v>
      </c>
    </row>
    <row r="2911" spans="1:4" x14ac:dyDescent="0.25">
      <c r="A2911">
        <v>21036</v>
      </c>
      <c r="B2911" t="s">
        <v>3086</v>
      </c>
      <c r="C2911" t="s">
        <v>145</v>
      </c>
      <c r="D2911" s="168">
        <v>1157.5999999999999</v>
      </c>
    </row>
    <row r="2912" spans="1:4" x14ac:dyDescent="0.25">
      <c r="A2912">
        <v>21037</v>
      </c>
      <c r="B2912" t="s">
        <v>3087</v>
      </c>
      <c r="C2912" t="s">
        <v>145</v>
      </c>
      <c r="D2912" s="168">
        <v>1319.74</v>
      </c>
    </row>
    <row r="2913" spans="1:4" x14ac:dyDescent="0.25">
      <c r="A2913">
        <v>20185</v>
      </c>
      <c r="B2913" t="s">
        <v>3088</v>
      </c>
      <c r="C2913" t="s">
        <v>146</v>
      </c>
      <c r="D2913" s="155">
        <v>25.14</v>
      </c>
    </row>
    <row r="2914" spans="1:4" x14ac:dyDescent="0.25">
      <c r="A2914">
        <v>20260</v>
      </c>
      <c r="B2914" t="s">
        <v>3089</v>
      </c>
      <c r="C2914" t="s">
        <v>145</v>
      </c>
      <c r="D2914" s="155">
        <v>20.22</v>
      </c>
    </row>
    <row r="2915" spans="1:4" x14ac:dyDescent="0.25">
      <c r="A2915">
        <v>37523</v>
      </c>
      <c r="B2915" t="s">
        <v>3090</v>
      </c>
      <c r="C2915" t="s">
        <v>145</v>
      </c>
      <c r="D2915" s="168">
        <v>469601.78</v>
      </c>
    </row>
    <row r="2916" spans="1:4" x14ac:dyDescent="0.25">
      <c r="A2916">
        <v>37515</v>
      </c>
      <c r="B2916" t="s">
        <v>3091</v>
      </c>
      <c r="C2916" t="s">
        <v>145</v>
      </c>
      <c r="D2916" s="168">
        <v>417500</v>
      </c>
    </row>
    <row r="2917" spans="1:4" x14ac:dyDescent="0.25">
      <c r="A2917">
        <v>12899</v>
      </c>
      <c r="B2917" t="s">
        <v>3092</v>
      </c>
      <c r="C2917" t="s">
        <v>145</v>
      </c>
      <c r="D2917" s="155">
        <v>114.55</v>
      </c>
    </row>
    <row r="2918" spans="1:4" x14ac:dyDescent="0.25">
      <c r="A2918">
        <v>12898</v>
      </c>
      <c r="B2918" t="s">
        <v>3093</v>
      </c>
      <c r="C2918" t="s">
        <v>145</v>
      </c>
      <c r="D2918" s="155">
        <v>181.71</v>
      </c>
    </row>
    <row r="2919" spans="1:4" x14ac:dyDescent="0.25">
      <c r="A2919">
        <v>42528</v>
      </c>
      <c r="B2919" t="s">
        <v>3094</v>
      </c>
      <c r="C2919" t="s">
        <v>152</v>
      </c>
      <c r="D2919" s="155">
        <v>6.94</v>
      </c>
    </row>
    <row r="2920" spans="1:4" x14ac:dyDescent="0.25">
      <c r="A2920">
        <v>39696</v>
      </c>
      <c r="B2920" t="s">
        <v>3095</v>
      </c>
      <c r="C2920" t="s">
        <v>152</v>
      </c>
      <c r="D2920" s="155">
        <v>4.88</v>
      </c>
    </row>
    <row r="2921" spans="1:4" x14ac:dyDescent="0.25">
      <c r="A2921">
        <v>39700</v>
      </c>
      <c r="B2921" t="s">
        <v>3096</v>
      </c>
      <c r="C2921" t="s">
        <v>152</v>
      </c>
      <c r="D2921" s="155">
        <v>27.53</v>
      </c>
    </row>
    <row r="2922" spans="1:4" x14ac:dyDescent="0.25">
      <c r="A2922">
        <v>11621</v>
      </c>
      <c r="B2922" t="s">
        <v>3097</v>
      </c>
      <c r="C2922" t="s">
        <v>152</v>
      </c>
      <c r="D2922" s="155">
        <v>54.78</v>
      </c>
    </row>
    <row r="2923" spans="1:4" x14ac:dyDescent="0.25">
      <c r="A2923">
        <v>4014</v>
      </c>
      <c r="B2923" t="s">
        <v>3098</v>
      </c>
      <c r="C2923" t="s">
        <v>152</v>
      </c>
      <c r="D2923" s="155">
        <v>56.68</v>
      </c>
    </row>
    <row r="2924" spans="1:4" x14ac:dyDescent="0.25">
      <c r="A2924">
        <v>4015</v>
      </c>
      <c r="B2924" t="s">
        <v>3099</v>
      </c>
      <c r="C2924" t="s">
        <v>152</v>
      </c>
      <c r="D2924" s="155">
        <v>69.599999999999994</v>
      </c>
    </row>
    <row r="2925" spans="1:4" x14ac:dyDescent="0.25">
      <c r="A2925">
        <v>4017</v>
      </c>
      <c r="B2925" t="s">
        <v>3100</v>
      </c>
      <c r="C2925" t="s">
        <v>152</v>
      </c>
      <c r="D2925" s="155">
        <v>101.27</v>
      </c>
    </row>
    <row r="2926" spans="1:4" x14ac:dyDescent="0.25">
      <c r="A2926">
        <v>4016</v>
      </c>
      <c r="B2926" t="s">
        <v>3101</v>
      </c>
      <c r="C2926" t="s">
        <v>152</v>
      </c>
      <c r="D2926" s="155">
        <v>40</v>
      </c>
    </row>
    <row r="2927" spans="1:4" x14ac:dyDescent="0.25">
      <c r="A2927">
        <v>39699</v>
      </c>
      <c r="B2927" t="s">
        <v>3102</v>
      </c>
      <c r="C2927" t="s">
        <v>152</v>
      </c>
      <c r="D2927" s="155">
        <v>17.2</v>
      </c>
    </row>
    <row r="2928" spans="1:4" x14ac:dyDescent="0.25">
      <c r="A2928">
        <v>38544</v>
      </c>
      <c r="B2928" t="s">
        <v>3103</v>
      </c>
      <c r="C2928" t="s">
        <v>152</v>
      </c>
      <c r="D2928" s="155">
        <v>10.26</v>
      </c>
    </row>
    <row r="2929" spans="1:4" x14ac:dyDescent="0.25">
      <c r="A2929">
        <v>38545</v>
      </c>
      <c r="B2929" t="s">
        <v>3104</v>
      </c>
      <c r="C2929" t="s">
        <v>152</v>
      </c>
      <c r="D2929" s="155">
        <v>6.59</v>
      </c>
    </row>
    <row r="2930" spans="1:4" x14ac:dyDescent="0.25">
      <c r="A2930">
        <v>42527</v>
      </c>
      <c r="B2930" t="s">
        <v>3105</v>
      </c>
      <c r="C2930" t="s">
        <v>152</v>
      </c>
      <c r="D2930" s="155">
        <v>18.329999999999998</v>
      </c>
    </row>
    <row r="2931" spans="1:4" x14ac:dyDescent="0.25">
      <c r="A2931">
        <v>39323</v>
      </c>
      <c r="B2931" t="s">
        <v>3106</v>
      </c>
      <c r="C2931" t="s">
        <v>152</v>
      </c>
      <c r="D2931" s="155">
        <v>25.16</v>
      </c>
    </row>
    <row r="2932" spans="1:4" x14ac:dyDescent="0.25">
      <c r="A2932">
        <v>626</v>
      </c>
      <c r="B2932" t="s">
        <v>3107</v>
      </c>
      <c r="C2932" t="s">
        <v>147</v>
      </c>
      <c r="D2932" s="155">
        <v>18.350000000000001</v>
      </c>
    </row>
    <row r="2933" spans="1:4" x14ac:dyDescent="0.25">
      <c r="A2933">
        <v>44504</v>
      </c>
      <c r="B2933" t="s">
        <v>3108</v>
      </c>
      <c r="C2933" t="s">
        <v>152</v>
      </c>
      <c r="D2933" s="155">
        <v>14.51</v>
      </c>
    </row>
    <row r="2934" spans="1:4" x14ac:dyDescent="0.25">
      <c r="A2934">
        <v>44505</v>
      </c>
      <c r="B2934" t="s">
        <v>3109</v>
      </c>
      <c r="C2934" t="s">
        <v>152</v>
      </c>
      <c r="D2934" s="155">
        <v>21.9</v>
      </c>
    </row>
    <row r="2935" spans="1:4" x14ac:dyDescent="0.25">
      <c r="A2935">
        <v>44506</v>
      </c>
      <c r="B2935" t="s">
        <v>3110</v>
      </c>
      <c r="C2935" t="s">
        <v>152</v>
      </c>
      <c r="D2935" s="155">
        <v>23.25</v>
      </c>
    </row>
    <row r="2936" spans="1:4" x14ac:dyDescent="0.25">
      <c r="A2936">
        <v>44507</v>
      </c>
      <c r="B2936" t="s">
        <v>3111</v>
      </c>
      <c r="C2936" t="s">
        <v>152</v>
      </c>
      <c r="D2936" s="155">
        <v>29.06</v>
      </c>
    </row>
    <row r="2937" spans="1:4" x14ac:dyDescent="0.25">
      <c r="A2937">
        <v>44508</v>
      </c>
      <c r="B2937" t="s">
        <v>3112</v>
      </c>
      <c r="C2937" t="s">
        <v>152</v>
      </c>
      <c r="D2937" s="155">
        <v>43.58</v>
      </c>
    </row>
    <row r="2938" spans="1:4" x14ac:dyDescent="0.25">
      <c r="A2938">
        <v>44509</v>
      </c>
      <c r="B2938" t="s">
        <v>3113</v>
      </c>
      <c r="C2938" t="s">
        <v>152</v>
      </c>
      <c r="D2938" s="155">
        <v>58.38</v>
      </c>
    </row>
    <row r="2939" spans="1:4" x14ac:dyDescent="0.25">
      <c r="A2939">
        <v>44510</v>
      </c>
      <c r="B2939" t="s">
        <v>3114</v>
      </c>
      <c r="C2939" t="s">
        <v>152</v>
      </c>
      <c r="D2939" s="155">
        <v>72.489999999999995</v>
      </c>
    </row>
    <row r="2940" spans="1:4" x14ac:dyDescent="0.25">
      <c r="A2940">
        <v>44512</v>
      </c>
      <c r="B2940" t="s">
        <v>3115</v>
      </c>
      <c r="C2940" t="s">
        <v>152</v>
      </c>
      <c r="D2940" s="155">
        <v>16.18</v>
      </c>
    </row>
    <row r="2941" spans="1:4" x14ac:dyDescent="0.25">
      <c r="A2941">
        <v>44513</v>
      </c>
      <c r="B2941" t="s">
        <v>3116</v>
      </c>
      <c r="C2941" t="s">
        <v>152</v>
      </c>
      <c r="D2941" s="155">
        <v>22.84</v>
      </c>
    </row>
    <row r="2942" spans="1:4" x14ac:dyDescent="0.25">
      <c r="A2942">
        <v>44514</v>
      </c>
      <c r="B2942" t="s">
        <v>3117</v>
      </c>
      <c r="C2942" t="s">
        <v>152</v>
      </c>
      <c r="D2942" s="155">
        <v>25.89</v>
      </c>
    </row>
    <row r="2943" spans="1:4" x14ac:dyDescent="0.25">
      <c r="A2943">
        <v>44515</v>
      </c>
      <c r="B2943" t="s">
        <v>3118</v>
      </c>
      <c r="C2943" t="s">
        <v>152</v>
      </c>
      <c r="D2943" s="155">
        <v>31.79</v>
      </c>
    </row>
    <row r="2944" spans="1:4" x14ac:dyDescent="0.25">
      <c r="A2944">
        <v>44511</v>
      </c>
      <c r="B2944" t="s">
        <v>3119</v>
      </c>
      <c r="C2944" t="s">
        <v>152</v>
      </c>
      <c r="D2944" s="155">
        <v>47.06</v>
      </c>
    </row>
    <row r="2945" spans="1:4" x14ac:dyDescent="0.25">
      <c r="A2945">
        <v>44516</v>
      </c>
      <c r="B2945" t="s">
        <v>3120</v>
      </c>
      <c r="C2945" t="s">
        <v>152</v>
      </c>
      <c r="D2945" s="155">
        <v>63.6</v>
      </c>
    </row>
    <row r="2946" spans="1:4" x14ac:dyDescent="0.25">
      <c r="A2946">
        <v>44517</v>
      </c>
      <c r="B2946" t="s">
        <v>3121</v>
      </c>
      <c r="C2946" t="s">
        <v>152</v>
      </c>
      <c r="D2946" s="155">
        <v>79.319999999999993</v>
      </c>
    </row>
    <row r="2947" spans="1:4" x14ac:dyDescent="0.25">
      <c r="A2947">
        <v>11479</v>
      </c>
      <c r="B2947" t="s">
        <v>3122</v>
      </c>
      <c r="C2947" t="s">
        <v>145</v>
      </c>
      <c r="D2947" s="155">
        <v>28.22</v>
      </c>
    </row>
    <row r="2948" spans="1:4" x14ac:dyDescent="0.25">
      <c r="A2948">
        <v>11481</v>
      </c>
      <c r="B2948" t="s">
        <v>3123</v>
      </c>
      <c r="C2948" t="s">
        <v>145</v>
      </c>
      <c r="D2948" s="155">
        <v>25.52</v>
      </c>
    </row>
    <row r="2949" spans="1:4" x14ac:dyDescent="0.25">
      <c r="A2949">
        <v>43609</v>
      </c>
      <c r="B2949" t="s">
        <v>3124</v>
      </c>
      <c r="C2949" t="s">
        <v>145</v>
      </c>
      <c r="D2949" s="155">
        <v>25.52</v>
      </c>
    </row>
    <row r="2950" spans="1:4" x14ac:dyDescent="0.25">
      <c r="A2950">
        <v>11478</v>
      </c>
      <c r="B2950" t="s">
        <v>3125</v>
      </c>
      <c r="C2950" t="s">
        <v>145</v>
      </c>
      <c r="D2950" s="155">
        <v>48.41</v>
      </c>
    </row>
    <row r="2951" spans="1:4" x14ac:dyDescent="0.25">
      <c r="A2951">
        <v>43608</v>
      </c>
      <c r="B2951" t="s">
        <v>3126</v>
      </c>
      <c r="C2951" t="s">
        <v>145</v>
      </c>
      <c r="D2951" s="155">
        <v>36.94</v>
      </c>
    </row>
    <row r="2952" spans="1:4" x14ac:dyDescent="0.25">
      <c r="A2952">
        <v>11476</v>
      </c>
      <c r="B2952" t="s">
        <v>3127</v>
      </c>
      <c r="C2952" t="s">
        <v>145</v>
      </c>
      <c r="D2952" s="155">
        <v>36.94</v>
      </c>
    </row>
    <row r="2953" spans="1:4" x14ac:dyDescent="0.25">
      <c r="A2953">
        <v>40637</v>
      </c>
      <c r="B2953" t="s">
        <v>3128</v>
      </c>
      <c r="C2953" t="s">
        <v>145</v>
      </c>
      <c r="D2953" s="168">
        <v>725729.26</v>
      </c>
    </row>
    <row r="2954" spans="1:4" x14ac:dyDescent="0.25">
      <c r="A2954">
        <v>13836</v>
      </c>
      <c r="B2954" t="s">
        <v>3129</v>
      </c>
      <c r="C2954" t="s">
        <v>145</v>
      </c>
      <c r="D2954" s="168">
        <v>66883.64</v>
      </c>
    </row>
    <row r="2955" spans="1:4" x14ac:dyDescent="0.25">
      <c r="A2955">
        <v>14534</v>
      </c>
      <c r="B2955" t="s">
        <v>3130</v>
      </c>
      <c r="C2955" t="s">
        <v>145</v>
      </c>
      <c r="D2955" s="168">
        <v>27999.26</v>
      </c>
    </row>
    <row r="2956" spans="1:4" x14ac:dyDescent="0.25">
      <c r="A2956">
        <v>14619</v>
      </c>
      <c r="B2956" t="s">
        <v>3131</v>
      </c>
      <c r="C2956" t="s">
        <v>145</v>
      </c>
      <c r="D2956" s="168">
        <v>14079.54</v>
      </c>
    </row>
    <row r="2957" spans="1:4" x14ac:dyDescent="0.25">
      <c r="A2957">
        <v>14535</v>
      </c>
      <c r="B2957" t="s">
        <v>3132</v>
      </c>
      <c r="C2957" t="s">
        <v>145</v>
      </c>
      <c r="D2957" s="168">
        <v>277895.36</v>
      </c>
    </row>
    <row r="2958" spans="1:4" x14ac:dyDescent="0.25">
      <c r="A2958">
        <v>39813</v>
      </c>
      <c r="B2958" t="s">
        <v>3133</v>
      </c>
      <c r="C2958" t="s">
        <v>145</v>
      </c>
      <c r="D2958" s="168">
        <v>39665.65</v>
      </c>
    </row>
    <row r="2959" spans="1:4" x14ac:dyDescent="0.25">
      <c r="A2959">
        <v>40403</v>
      </c>
      <c r="B2959" t="s">
        <v>3134</v>
      </c>
      <c r="C2959" t="s">
        <v>145</v>
      </c>
      <c r="D2959" s="155">
        <v>436.8</v>
      </c>
    </row>
    <row r="2960" spans="1:4" x14ac:dyDescent="0.25">
      <c r="A2960">
        <v>12868</v>
      </c>
      <c r="B2960" t="s">
        <v>3135</v>
      </c>
      <c r="C2960" t="s">
        <v>150</v>
      </c>
      <c r="D2960" s="155">
        <v>20.65</v>
      </c>
    </row>
    <row r="2961" spans="1:4" x14ac:dyDescent="0.25">
      <c r="A2961">
        <v>40916</v>
      </c>
      <c r="B2961" t="s">
        <v>3136</v>
      </c>
      <c r="C2961" t="s">
        <v>151</v>
      </c>
      <c r="D2961" s="168">
        <v>3629.2</v>
      </c>
    </row>
    <row r="2962" spans="1:4" x14ac:dyDescent="0.25">
      <c r="A2962">
        <v>4755</v>
      </c>
      <c r="B2962" t="s">
        <v>3137</v>
      </c>
      <c r="C2962" t="s">
        <v>150</v>
      </c>
      <c r="D2962" s="155">
        <v>19.72</v>
      </c>
    </row>
    <row r="2963" spans="1:4" x14ac:dyDescent="0.25">
      <c r="A2963">
        <v>41067</v>
      </c>
      <c r="B2963" t="s">
        <v>3138</v>
      </c>
      <c r="C2963" t="s">
        <v>151</v>
      </c>
      <c r="D2963" s="168">
        <v>3465.88</v>
      </c>
    </row>
    <row r="2964" spans="1:4" x14ac:dyDescent="0.25">
      <c r="A2964">
        <v>38463</v>
      </c>
      <c r="B2964" t="s">
        <v>3139</v>
      </c>
      <c r="C2964" t="s">
        <v>145</v>
      </c>
      <c r="D2964" s="155">
        <v>39.630000000000003</v>
      </c>
    </row>
    <row r="2965" spans="1:4" x14ac:dyDescent="0.25">
      <c r="A2965">
        <v>40703</v>
      </c>
      <c r="B2965" t="s">
        <v>3140</v>
      </c>
      <c r="C2965" t="s">
        <v>145</v>
      </c>
      <c r="D2965" s="168">
        <v>9312.69</v>
      </c>
    </row>
    <row r="2966" spans="1:4" x14ac:dyDescent="0.25">
      <c r="A2966">
        <v>14531</v>
      </c>
      <c r="B2966" t="s">
        <v>3141</v>
      </c>
      <c r="C2966" t="s">
        <v>145</v>
      </c>
      <c r="D2966" s="168">
        <v>17362.36</v>
      </c>
    </row>
    <row r="2967" spans="1:4" x14ac:dyDescent="0.25">
      <c r="A2967">
        <v>36533</v>
      </c>
      <c r="B2967" t="s">
        <v>3142</v>
      </c>
      <c r="C2967" t="s">
        <v>145</v>
      </c>
      <c r="D2967" s="168">
        <v>19979.64</v>
      </c>
    </row>
    <row r="2968" spans="1:4" x14ac:dyDescent="0.25">
      <c r="A2968">
        <v>11616</v>
      </c>
      <c r="B2968" t="s">
        <v>3143</v>
      </c>
      <c r="C2968" t="s">
        <v>145</v>
      </c>
      <c r="D2968" s="168">
        <v>18870.47</v>
      </c>
    </row>
    <row r="2969" spans="1:4" x14ac:dyDescent="0.25">
      <c r="A2969">
        <v>41898</v>
      </c>
      <c r="B2969" t="s">
        <v>3144</v>
      </c>
      <c r="C2969" t="s">
        <v>145</v>
      </c>
      <c r="D2969" s="168">
        <v>21231.85</v>
      </c>
    </row>
    <row r="2970" spans="1:4" x14ac:dyDescent="0.25">
      <c r="A2970">
        <v>13447</v>
      </c>
      <c r="B2970" t="s">
        <v>3145</v>
      </c>
      <c r="C2970" t="s">
        <v>145</v>
      </c>
      <c r="D2970" s="168">
        <v>39068.06</v>
      </c>
    </row>
    <row r="2971" spans="1:4" x14ac:dyDescent="0.25">
      <c r="A2971">
        <v>14529</v>
      </c>
      <c r="B2971" t="s">
        <v>3146</v>
      </c>
      <c r="C2971" t="s">
        <v>145</v>
      </c>
      <c r="D2971" s="168">
        <v>21849.77</v>
      </c>
    </row>
    <row r="2972" spans="1:4" x14ac:dyDescent="0.25">
      <c r="A2972">
        <v>10747</v>
      </c>
      <c r="B2972" t="s">
        <v>3147</v>
      </c>
      <c r="C2972" t="s">
        <v>145</v>
      </c>
      <c r="D2972" s="168">
        <v>21437.97</v>
      </c>
    </row>
    <row r="2973" spans="1:4" x14ac:dyDescent="0.25">
      <c r="A2973">
        <v>36141</v>
      </c>
      <c r="B2973" t="s">
        <v>3148</v>
      </c>
      <c r="C2973" t="s">
        <v>145</v>
      </c>
      <c r="D2973" s="155">
        <v>40.229999999999997</v>
      </c>
    </row>
    <row r="2974" spans="1:4" x14ac:dyDescent="0.25">
      <c r="A2974">
        <v>43651</v>
      </c>
      <c r="B2974" t="s">
        <v>3149</v>
      </c>
      <c r="C2974" t="s">
        <v>147</v>
      </c>
      <c r="D2974" s="155">
        <v>9.34</v>
      </c>
    </row>
    <row r="2975" spans="1:4" x14ac:dyDescent="0.25">
      <c r="A2975">
        <v>43626</v>
      </c>
      <c r="B2975" t="s">
        <v>3150</v>
      </c>
      <c r="C2975" t="s">
        <v>147</v>
      </c>
      <c r="D2975" s="155">
        <v>5.19</v>
      </c>
    </row>
    <row r="2976" spans="1:4" x14ac:dyDescent="0.25">
      <c r="A2976">
        <v>39434</v>
      </c>
      <c r="B2976" t="s">
        <v>3151</v>
      </c>
      <c r="C2976" t="s">
        <v>147</v>
      </c>
      <c r="D2976" s="155">
        <v>3.61</v>
      </c>
    </row>
    <row r="2977" spans="1:4" x14ac:dyDescent="0.25">
      <c r="A2977">
        <v>39433</v>
      </c>
      <c r="B2977" t="s">
        <v>3152</v>
      </c>
      <c r="C2977" t="s">
        <v>147</v>
      </c>
      <c r="D2977" s="155">
        <v>2.87</v>
      </c>
    </row>
    <row r="2978" spans="1:4" x14ac:dyDescent="0.25">
      <c r="A2978">
        <v>4049</v>
      </c>
      <c r="B2978" t="s">
        <v>3153</v>
      </c>
      <c r="C2978" t="s">
        <v>148</v>
      </c>
      <c r="D2978" s="155">
        <v>104.17</v>
      </c>
    </row>
    <row r="2979" spans="1:4" x14ac:dyDescent="0.25">
      <c r="A2979">
        <v>38120</v>
      </c>
      <c r="B2979" t="s">
        <v>3154</v>
      </c>
      <c r="C2979" t="s">
        <v>147</v>
      </c>
      <c r="D2979" s="155">
        <v>130.59</v>
      </c>
    </row>
    <row r="2980" spans="1:4" x14ac:dyDescent="0.25">
      <c r="A2980">
        <v>43652</v>
      </c>
      <c r="B2980" t="s">
        <v>3155</v>
      </c>
      <c r="C2980" t="s">
        <v>147</v>
      </c>
      <c r="D2980" s="155">
        <v>20.91</v>
      </c>
    </row>
    <row r="2981" spans="1:4" x14ac:dyDescent="0.25">
      <c r="A2981">
        <v>10498</v>
      </c>
      <c r="B2981" t="s">
        <v>3156</v>
      </c>
      <c r="C2981" t="s">
        <v>147</v>
      </c>
      <c r="D2981" s="155">
        <v>9.48</v>
      </c>
    </row>
    <row r="2982" spans="1:4" x14ac:dyDescent="0.25">
      <c r="A2982">
        <v>4823</v>
      </c>
      <c r="B2982" t="s">
        <v>3157</v>
      </c>
      <c r="C2982" t="s">
        <v>147</v>
      </c>
      <c r="D2982" s="155">
        <v>44.06</v>
      </c>
    </row>
    <row r="2983" spans="1:4" x14ac:dyDescent="0.25">
      <c r="A2983">
        <v>38877</v>
      </c>
      <c r="B2983" t="s">
        <v>3158</v>
      </c>
      <c r="C2983" t="s">
        <v>147</v>
      </c>
      <c r="D2983" s="155">
        <v>6.27</v>
      </c>
    </row>
    <row r="2984" spans="1:4" x14ac:dyDescent="0.25">
      <c r="A2984">
        <v>34546</v>
      </c>
      <c r="B2984" t="s">
        <v>3159</v>
      </c>
      <c r="C2984" t="s">
        <v>147</v>
      </c>
      <c r="D2984" s="155">
        <v>6.45</v>
      </c>
    </row>
    <row r="2985" spans="1:4" x14ac:dyDescent="0.25">
      <c r="A2985">
        <v>41387</v>
      </c>
      <c r="B2985" t="s">
        <v>3160</v>
      </c>
      <c r="C2985" t="s">
        <v>146</v>
      </c>
      <c r="D2985" s="155">
        <v>41.03</v>
      </c>
    </row>
    <row r="2986" spans="1:4" x14ac:dyDescent="0.25">
      <c r="A2986">
        <v>41388</v>
      </c>
      <c r="B2986" t="s">
        <v>3161</v>
      </c>
      <c r="C2986" t="s">
        <v>146</v>
      </c>
      <c r="D2986" s="155">
        <v>49.23</v>
      </c>
    </row>
    <row r="2987" spans="1:4" x14ac:dyDescent="0.25">
      <c r="A2987">
        <v>41380</v>
      </c>
      <c r="B2987" t="s">
        <v>3162</v>
      </c>
      <c r="C2987" t="s">
        <v>145</v>
      </c>
      <c r="D2987" s="155">
        <v>327.57</v>
      </c>
    </row>
    <row r="2988" spans="1:4" x14ac:dyDescent="0.25">
      <c r="A2988">
        <v>41381</v>
      </c>
      <c r="B2988" t="s">
        <v>3163</v>
      </c>
      <c r="C2988" t="s">
        <v>145</v>
      </c>
      <c r="D2988" s="155">
        <v>343.17</v>
      </c>
    </row>
    <row r="2989" spans="1:4" x14ac:dyDescent="0.25">
      <c r="A2989">
        <v>41382</v>
      </c>
      <c r="B2989" t="s">
        <v>3164</v>
      </c>
      <c r="C2989" t="s">
        <v>145</v>
      </c>
      <c r="D2989" s="155">
        <v>332.17</v>
      </c>
    </row>
    <row r="2990" spans="1:4" x14ac:dyDescent="0.25">
      <c r="A2990">
        <v>41383</v>
      </c>
      <c r="B2990" t="s">
        <v>3165</v>
      </c>
      <c r="C2990" t="s">
        <v>145</v>
      </c>
      <c r="D2990" s="155">
        <v>450.85</v>
      </c>
    </row>
    <row r="2991" spans="1:4" x14ac:dyDescent="0.25">
      <c r="A2991">
        <v>41385</v>
      </c>
      <c r="B2991" t="s">
        <v>3166</v>
      </c>
      <c r="C2991" t="s">
        <v>145</v>
      </c>
      <c r="D2991" s="155">
        <v>561.02</v>
      </c>
    </row>
    <row r="2992" spans="1:4" x14ac:dyDescent="0.25">
      <c r="A2992">
        <v>11079</v>
      </c>
      <c r="B2992" t="s">
        <v>3167</v>
      </c>
      <c r="C2992" t="s">
        <v>149</v>
      </c>
      <c r="D2992" s="168">
        <v>2859.25</v>
      </c>
    </row>
    <row r="2993" spans="1:4" x14ac:dyDescent="0.25">
      <c r="A2993">
        <v>11082</v>
      </c>
      <c r="B2993" t="s">
        <v>3168</v>
      </c>
      <c r="C2993" t="s">
        <v>149</v>
      </c>
      <c r="D2993" s="168">
        <v>2859.25</v>
      </c>
    </row>
    <row r="2994" spans="1:4" x14ac:dyDescent="0.25">
      <c r="A2994">
        <v>4058</v>
      </c>
      <c r="B2994" t="s">
        <v>3169</v>
      </c>
      <c r="C2994" t="s">
        <v>150</v>
      </c>
      <c r="D2994" s="155">
        <v>29.8</v>
      </c>
    </row>
    <row r="2995" spans="1:4" x14ac:dyDescent="0.25">
      <c r="A2995">
        <v>40974</v>
      </c>
      <c r="B2995" t="s">
        <v>3170</v>
      </c>
      <c r="C2995" t="s">
        <v>151</v>
      </c>
      <c r="D2995" s="168">
        <v>5232.28</v>
      </c>
    </row>
    <row r="2996" spans="1:4" x14ac:dyDescent="0.25">
      <c r="A2996">
        <v>34794</v>
      </c>
      <c r="B2996" t="s">
        <v>3171</v>
      </c>
      <c r="C2996" t="s">
        <v>150</v>
      </c>
      <c r="D2996" s="155">
        <v>18.510000000000002</v>
      </c>
    </row>
    <row r="2997" spans="1:4" x14ac:dyDescent="0.25">
      <c r="A2997">
        <v>40925</v>
      </c>
      <c r="B2997" t="s">
        <v>3172</v>
      </c>
      <c r="C2997" t="s">
        <v>151</v>
      </c>
      <c r="D2997" s="168">
        <v>3250.83</v>
      </c>
    </row>
    <row r="2998" spans="1:4" x14ac:dyDescent="0.25">
      <c r="A2998">
        <v>13741</v>
      </c>
      <c r="B2998" t="s">
        <v>3173</v>
      </c>
      <c r="C2998" t="s">
        <v>145</v>
      </c>
      <c r="D2998" s="168">
        <v>2451.5700000000002</v>
      </c>
    </row>
    <row r="2999" spans="1:4" x14ac:dyDescent="0.25">
      <c r="A2999">
        <v>3288</v>
      </c>
      <c r="B2999" t="s">
        <v>3174</v>
      </c>
      <c r="C2999" t="s">
        <v>146</v>
      </c>
      <c r="D2999" s="155">
        <v>6.1</v>
      </c>
    </row>
    <row r="3000" spans="1:4" x14ac:dyDescent="0.25">
      <c r="A3000">
        <v>13587</v>
      </c>
      <c r="B3000" t="s">
        <v>3175</v>
      </c>
      <c r="C3000" t="s">
        <v>146</v>
      </c>
      <c r="D3000" s="155">
        <v>3.68</v>
      </c>
    </row>
    <row r="3001" spans="1:4" x14ac:dyDescent="0.25">
      <c r="A3001">
        <v>38598</v>
      </c>
      <c r="B3001" t="s">
        <v>3176</v>
      </c>
      <c r="C3001" t="s">
        <v>145</v>
      </c>
      <c r="D3001" s="155">
        <v>3.16</v>
      </c>
    </row>
    <row r="3002" spans="1:4" x14ac:dyDescent="0.25">
      <c r="A3002">
        <v>38595</v>
      </c>
      <c r="B3002" t="s">
        <v>3177</v>
      </c>
      <c r="C3002" t="s">
        <v>145</v>
      </c>
      <c r="D3002" s="155">
        <v>2.68</v>
      </c>
    </row>
    <row r="3003" spans="1:4" x14ac:dyDescent="0.25">
      <c r="A3003">
        <v>38592</v>
      </c>
      <c r="B3003" t="s">
        <v>3178</v>
      </c>
      <c r="C3003" t="s">
        <v>145</v>
      </c>
      <c r="D3003" s="155">
        <v>2.71</v>
      </c>
    </row>
    <row r="3004" spans="1:4" x14ac:dyDescent="0.25">
      <c r="A3004">
        <v>38588</v>
      </c>
      <c r="B3004" t="s">
        <v>3179</v>
      </c>
      <c r="C3004" t="s">
        <v>145</v>
      </c>
      <c r="D3004" s="155">
        <v>2.17</v>
      </c>
    </row>
    <row r="3005" spans="1:4" x14ac:dyDescent="0.25">
      <c r="A3005">
        <v>38593</v>
      </c>
      <c r="B3005" t="s">
        <v>3180</v>
      </c>
      <c r="C3005" t="s">
        <v>145</v>
      </c>
      <c r="D3005" s="155">
        <v>2.99</v>
      </c>
    </row>
    <row r="3006" spans="1:4" x14ac:dyDescent="0.25">
      <c r="A3006">
        <v>38589</v>
      </c>
      <c r="B3006" t="s">
        <v>3181</v>
      </c>
      <c r="C3006" t="s">
        <v>145</v>
      </c>
      <c r="D3006" s="155">
        <v>2.27</v>
      </c>
    </row>
    <row r="3007" spans="1:4" x14ac:dyDescent="0.25">
      <c r="A3007">
        <v>38594</v>
      </c>
      <c r="B3007" t="s">
        <v>3182</v>
      </c>
      <c r="C3007" t="s">
        <v>145</v>
      </c>
      <c r="D3007" s="155">
        <v>4.72</v>
      </c>
    </row>
    <row r="3008" spans="1:4" x14ac:dyDescent="0.25">
      <c r="A3008">
        <v>34773</v>
      </c>
      <c r="B3008" t="s">
        <v>3183</v>
      </c>
      <c r="C3008" t="s">
        <v>145</v>
      </c>
      <c r="D3008" s="155">
        <v>2.23</v>
      </c>
    </row>
    <row r="3009" spans="1:4" x14ac:dyDescent="0.25">
      <c r="A3009">
        <v>34769</v>
      </c>
      <c r="B3009" t="s">
        <v>3184</v>
      </c>
      <c r="C3009" t="s">
        <v>145</v>
      </c>
      <c r="D3009" s="155">
        <v>2.77</v>
      </c>
    </row>
    <row r="3010" spans="1:4" x14ac:dyDescent="0.25">
      <c r="A3010">
        <v>34763</v>
      </c>
      <c r="B3010" t="s">
        <v>3185</v>
      </c>
      <c r="C3010" t="s">
        <v>145</v>
      </c>
      <c r="D3010" s="155">
        <v>1.7</v>
      </c>
    </row>
    <row r="3011" spans="1:4" x14ac:dyDescent="0.25">
      <c r="A3011">
        <v>34774</v>
      </c>
      <c r="B3011" t="s">
        <v>3186</v>
      </c>
      <c r="C3011" t="s">
        <v>145</v>
      </c>
      <c r="D3011" s="155">
        <v>2.12</v>
      </c>
    </row>
    <row r="3012" spans="1:4" x14ac:dyDescent="0.25">
      <c r="A3012">
        <v>34771</v>
      </c>
      <c r="B3012" t="s">
        <v>3187</v>
      </c>
      <c r="C3012" t="s">
        <v>145</v>
      </c>
      <c r="D3012" s="155">
        <v>2.56</v>
      </c>
    </row>
    <row r="3013" spans="1:4" x14ac:dyDescent="0.25">
      <c r="A3013">
        <v>34764</v>
      </c>
      <c r="B3013" t="s">
        <v>3188</v>
      </c>
      <c r="C3013" t="s">
        <v>145</v>
      </c>
      <c r="D3013" s="155">
        <v>1.67</v>
      </c>
    </row>
    <row r="3014" spans="1:4" x14ac:dyDescent="0.25">
      <c r="A3014">
        <v>34788</v>
      </c>
      <c r="B3014" t="s">
        <v>3189</v>
      </c>
      <c r="C3014" t="s">
        <v>145</v>
      </c>
      <c r="D3014" s="155">
        <v>0.98</v>
      </c>
    </row>
    <row r="3015" spans="1:4" x14ac:dyDescent="0.25">
      <c r="A3015">
        <v>34781</v>
      </c>
      <c r="B3015" t="s">
        <v>3190</v>
      </c>
      <c r="C3015" t="s">
        <v>145</v>
      </c>
      <c r="D3015" s="155">
        <v>1.1100000000000001</v>
      </c>
    </row>
    <row r="3016" spans="1:4" x14ac:dyDescent="0.25">
      <c r="A3016">
        <v>41682</v>
      </c>
      <c r="B3016" t="s">
        <v>3191</v>
      </c>
      <c r="C3016" t="s">
        <v>145</v>
      </c>
      <c r="D3016" s="155">
        <v>32.42</v>
      </c>
    </row>
    <row r="3017" spans="1:4" x14ac:dyDescent="0.25">
      <c r="A3017">
        <v>41683</v>
      </c>
      <c r="B3017" t="s">
        <v>3192</v>
      </c>
      <c r="C3017" t="s">
        <v>145</v>
      </c>
      <c r="D3017" s="155">
        <v>23.85</v>
      </c>
    </row>
    <row r="3018" spans="1:4" x14ac:dyDescent="0.25">
      <c r="A3018">
        <v>41680</v>
      </c>
      <c r="B3018" t="s">
        <v>3193</v>
      </c>
      <c r="C3018" t="s">
        <v>145</v>
      </c>
      <c r="D3018" s="155">
        <v>12.84</v>
      </c>
    </row>
    <row r="3019" spans="1:4" x14ac:dyDescent="0.25">
      <c r="A3019">
        <v>41679</v>
      </c>
      <c r="B3019" t="s">
        <v>3194</v>
      </c>
      <c r="C3019" t="s">
        <v>145</v>
      </c>
      <c r="D3019" s="155">
        <v>29.35</v>
      </c>
    </row>
    <row r="3020" spans="1:4" x14ac:dyDescent="0.25">
      <c r="A3020">
        <v>41681</v>
      </c>
      <c r="B3020" t="s">
        <v>3195</v>
      </c>
      <c r="C3020" t="s">
        <v>145</v>
      </c>
      <c r="D3020" s="155">
        <v>20.09</v>
      </c>
    </row>
    <row r="3021" spans="1:4" x14ac:dyDescent="0.25">
      <c r="A3021">
        <v>43386</v>
      </c>
      <c r="B3021" t="s">
        <v>3196</v>
      </c>
      <c r="C3021" t="s">
        <v>145</v>
      </c>
      <c r="D3021" s="155">
        <v>45.87</v>
      </c>
    </row>
    <row r="3022" spans="1:4" x14ac:dyDescent="0.25">
      <c r="A3022">
        <v>4059</v>
      </c>
      <c r="B3022" t="s">
        <v>3197</v>
      </c>
      <c r="C3022" t="s">
        <v>146</v>
      </c>
      <c r="D3022" s="155">
        <v>32.42</v>
      </c>
    </row>
    <row r="3023" spans="1:4" x14ac:dyDescent="0.25">
      <c r="A3023">
        <v>4062</v>
      </c>
      <c r="B3023" t="s">
        <v>3198</v>
      </c>
      <c r="C3023" t="s">
        <v>145</v>
      </c>
      <c r="D3023" s="155">
        <v>32.42</v>
      </c>
    </row>
    <row r="3024" spans="1:4" x14ac:dyDescent="0.25">
      <c r="A3024">
        <v>4061</v>
      </c>
      <c r="B3024" t="s">
        <v>3199</v>
      </c>
      <c r="C3024" t="s">
        <v>145</v>
      </c>
      <c r="D3024" s="155">
        <v>40.36</v>
      </c>
    </row>
    <row r="3025" spans="1:4" x14ac:dyDescent="0.25">
      <c r="A3025">
        <v>41315</v>
      </c>
      <c r="B3025" t="s">
        <v>3200</v>
      </c>
      <c r="C3025" t="s">
        <v>147</v>
      </c>
      <c r="D3025" s="155">
        <v>80.260000000000005</v>
      </c>
    </row>
    <row r="3026" spans="1:4" x14ac:dyDescent="0.25">
      <c r="A3026">
        <v>43148</v>
      </c>
      <c r="B3026" t="s">
        <v>3201</v>
      </c>
      <c r="C3026" t="s">
        <v>147</v>
      </c>
      <c r="D3026" s="155">
        <v>54.48</v>
      </c>
    </row>
    <row r="3027" spans="1:4" x14ac:dyDescent="0.25">
      <c r="A3027">
        <v>43147</v>
      </c>
      <c r="B3027" t="s">
        <v>3202</v>
      </c>
      <c r="C3027" t="s">
        <v>147</v>
      </c>
      <c r="D3027" s="155">
        <v>21.1</v>
      </c>
    </row>
    <row r="3028" spans="1:4" x14ac:dyDescent="0.25">
      <c r="A3028">
        <v>10608</v>
      </c>
      <c r="B3028" t="s">
        <v>3203</v>
      </c>
      <c r="C3028" t="s">
        <v>145</v>
      </c>
      <c r="D3028" s="168">
        <v>9567.99</v>
      </c>
    </row>
    <row r="3029" spans="1:4" x14ac:dyDescent="0.25">
      <c r="A3029">
        <v>4069</v>
      </c>
      <c r="B3029" t="s">
        <v>3204</v>
      </c>
      <c r="C3029" t="s">
        <v>150</v>
      </c>
      <c r="D3029" s="155">
        <v>56.54</v>
      </c>
    </row>
    <row r="3030" spans="1:4" x14ac:dyDescent="0.25">
      <c r="A3030">
        <v>40819</v>
      </c>
      <c r="B3030" t="s">
        <v>3205</v>
      </c>
      <c r="C3030" t="s">
        <v>151</v>
      </c>
      <c r="D3030" s="168">
        <v>9928.07</v>
      </c>
    </row>
    <row r="3031" spans="1:4" x14ac:dyDescent="0.25">
      <c r="A3031">
        <v>34361</v>
      </c>
      <c r="B3031" t="s">
        <v>3206</v>
      </c>
      <c r="C3031" t="s">
        <v>147</v>
      </c>
      <c r="D3031" s="155">
        <v>15.36</v>
      </c>
    </row>
    <row r="3032" spans="1:4" x14ac:dyDescent="0.25">
      <c r="A3032">
        <v>36512</v>
      </c>
      <c r="B3032" t="s">
        <v>3207</v>
      </c>
      <c r="C3032" t="s">
        <v>145</v>
      </c>
      <c r="D3032" s="168">
        <v>21226.14</v>
      </c>
    </row>
    <row r="3033" spans="1:4" x14ac:dyDescent="0.25">
      <c r="A3033">
        <v>44478</v>
      </c>
      <c r="B3033" t="s">
        <v>3208</v>
      </c>
      <c r="C3033" t="s">
        <v>147</v>
      </c>
      <c r="D3033" s="155">
        <v>12.41</v>
      </c>
    </row>
    <row r="3034" spans="1:4" x14ac:dyDescent="0.25">
      <c r="A3034">
        <v>44477</v>
      </c>
      <c r="B3034" t="s">
        <v>3209</v>
      </c>
      <c r="C3034" t="s">
        <v>147</v>
      </c>
      <c r="D3034" s="155">
        <v>12.41</v>
      </c>
    </row>
    <row r="3035" spans="1:4" x14ac:dyDescent="0.25">
      <c r="A3035">
        <v>11697</v>
      </c>
      <c r="B3035" t="s">
        <v>3210</v>
      </c>
      <c r="C3035" t="s">
        <v>145</v>
      </c>
      <c r="D3035" s="155">
        <v>696.72</v>
      </c>
    </row>
    <row r="3036" spans="1:4" x14ac:dyDescent="0.25">
      <c r="A3036">
        <v>11698</v>
      </c>
      <c r="B3036" t="s">
        <v>3211</v>
      </c>
      <c r="C3036" t="s">
        <v>145</v>
      </c>
      <c r="D3036" s="155">
        <v>831.15</v>
      </c>
    </row>
    <row r="3037" spans="1:4" x14ac:dyDescent="0.25">
      <c r="A3037">
        <v>10432</v>
      </c>
      <c r="B3037" t="s">
        <v>3212</v>
      </c>
      <c r="C3037" t="s">
        <v>145</v>
      </c>
      <c r="D3037" s="155">
        <v>339.33</v>
      </c>
    </row>
    <row r="3038" spans="1:4" x14ac:dyDescent="0.25">
      <c r="A3038">
        <v>11699</v>
      </c>
      <c r="B3038" t="s">
        <v>3213</v>
      </c>
      <c r="C3038" t="s">
        <v>145</v>
      </c>
      <c r="D3038" s="155">
        <v>918.61</v>
      </c>
    </row>
    <row r="3039" spans="1:4" x14ac:dyDescent="0.25">
      <c r="A3039">
        <v>44020</v>
      </c>
      <c r="B3039" t="s">
        <v>3214</v>
      </c>
      <c r="C3039" t="s">
        <v>145</v>
      </c>
      <c r="D3039" s="155">
        <v>837.18</v>
      </c>
    </row>
    <row r="3040" spans="1:4" x14ac:dyDescent="0.25">
      <c r="A3040">
        <v>41420</v>
      </c>
      <c r="B3040" t="s">
        <v>3215</v>
      </c>
      <c r="C3040" t="s">
        <v>145</v>
      </c>
      <c r="D3040" s="155">
        <v>8.35</v>
      </c>
    </row>
    <row r="3041" spans="1:4" x14ac:dyDescent="0.25">
      <c r="A3041">
        <v>41422</v>
      </c>
      <c r="B3041" t="s">
        <v>3216</v>
      </c>
      <c r="C3041" t="s">
        <v>145</v>
      </c>
      <c r="D3041" s="155">
        <v>11.4</v>
      </c>
    </row>
    <row r="3042" spans="1:4" x14ac:dyDescent="0.25">
      <c r="A3042">
        <v>41425</v>
      </c>
      <c r="B3042" t="s">
        <v>3217</v>
      </c>
      <c r="C3042" t="s">
        <v>145</v>
      </c>
      <c r="D3042" s="155">
        <v>5.83</v>
      </c>
    </row>
    <row r="3043" spans="1:4" x14ac:dyDescent="0.25">
      <c r="A3043">
        <v>41426</v>
      </c>
      <c r="B3043" t="s">
        <v>3218</v>
      </c>
      <c r="C3043" t="s">
        <v>145</v>
      </c>
      <c r="D3043" s="155">
        <v>10.52</v>
      </c>
    </row>
    <row r="3044" spans="1:4" x14ac:dyDescent="0.25">
      <c r="A3044">
        <v>41419</v>
      </c>
      <c r="B3044" t="s">
        <v>3219</v>
      </c>
      <c r="C3044" t="s">
        <v>145</v>
      </c>
      <c r="D3044" s="155">
        <v>6.14</v>
      </c>
    </row>
    <row r="3045" spans="1:4" x14ac:dyDescent="0.25">
      <c r="A3045">
        <v>41421</v>
      </c>
      <c r="B3045" t="s">
        <v>3220</v>
      </c>
      <c r="C3045" t="s">
        <v>145</v>
      </c>
      <c r="D3045" s="155">
        <v>8.33</v>
      </c>
    </row>
    <row r="3046" spans="1:4" x14ac:dyDescent="0.25">
      <c r="A3046">
        <v>41414</v>
      </c>
      <c r="B3046" t="s">
        <v>3221</v>
      </c>
      <c r="C3046" t="s">
        <v>145</v>
      </c>
      <c r="D3046" s="155">
        <v>19.309999999999999</v>
      </c>
    </row>
    <row r="3047" spans="1:4" x14ac:dyDescent="0.25">
      <c r="A3047">
        <v>41415</v>
      </c>
      <c r="B3047" t="s">
        <v>3222</v>
      </c>
      <c r="C3047" t="s">
        <v>145</v>
      </c>
      <c r="D3047" s="155">
        <v>22.49</v>
      </c>
    </row>
    <row r="3048" spans="1:4" x14ac:dyDescent="0.25">
      <c r="A3048">
        <v>37514</v>
      </c>
      <c r="B3048" t="s">
        <v>3223</v>
      </c>
      <c r="C3048" t="s">
        <v>145</v>
      </c>
      <c r="D3048" s="168">
        <v>275000</v>
      </c>
    </row>
    <row r="3049" spans="1:4" x14ac:dyDescent="0.25">
      <c r="A3049">
        <v>37519</v>
      </c>
      <c r="B3049" t="s">
        <v>3224</v>
      </c>
      <c r="C3049" t="s">
        <v>145</v>
      </c>
      <c r="D3049" s="168">
        <v>424405.68</v>
      </c>
    </row>
    <row r="3050" spans="1:4" x14ac:dyDescent="0.25">
      <c r="A3050">
        <v>37520</v>
      </c>
      <c r="B3050" t="s">
        <v>3225</v>
      </c>
      <c r="C3050" t="s">
        <v>145</v>
      </c>
      <c r="D3050" s="168">
        <v>417448.21</v>
      </c>
    </row>
    <row r="3051" spans="1:4" x14ac:dyDescent="0.25">
      <c r="A3051">
        <v>37521</v>
      </c>
      <c r="B3051" t="s">
        <v>3226</v>
      </c>
      <c r="C3051" t="s">
        <v>145</v>
      </c>
      <c r="D3051" s="168">
        <v>509286.82</v>
      </c>
    </row>
    <row r="3052" spans="1:4" x14ac:dyDescent="0.25">
      <c r="A3052">
        <v>37522</v>
      </c>
      <c r="B3052" t="s">
        <v>3227</v>
      </c>
      <c r="C3052" t="s">
        <v>145</v>
      </c>
      <c r="D3052" s="168">
        <v>524609.11</v>
      </c>
    </row>
    <row r="3053" spans="1:4" x14ac:dyDescent="0.25">
      <c r="A3053">
        <v>21109</v>
      </c>
      <c r="B3053" t="s">
        <v>3228</v>
      </c>
      <c r="C3053" t="s">
        <v>145</v>
      </c>
      <c r="D3053" s="155">
        <v>75.38</v>
      </c>
    </row>
    <row r="3054" spans="1:4" x14ac:dyDescent="0.25">
      <c r="A3054">
        <v>37546</v>
      </c>
      <c r="B3054" t="s">
        <v>3229</v>
      </c>
      <c r="C3054" t="s">
        <v>145</v>
      </c>
      <c r="D3054" s="168">
        <v>12078.77</v>
      </c>
    </row>
    <row r="3055" spans="1:4" x14ac:dyDescent="0.25">
      <c r="A3055">
        <v>37544</v>
      </c>
      <c r="B3055" t="s">
        <v>3230</v>
      </c>
      <c r="C3055" t="s">
        <v>145</v>
      </c>
      <c r="D3055" s="168">
        <v>12775.33</v>
      </c>
    </row>
    <row r="3056" spans="1:4" x14ac:dyDescent="0.25">
      <c r="A3056">
        <v>37545</v>
      </c>
      <c r="B3056" t="s">
        <v>3231</v>
      </c>
      <c r="C3056" t="s">
        <v>145</v>
      </c>
      <c r="D3056" s="168">
        <v>15200.93</v>
      </c>
    </row>
    <row r="3057" spans="1:4" x14ac:dyDescent="0.25">
      <c r="A3057">
        <v>36793</v>
      </c>
      <c r="B3057" t="s">
        <v>3232</v>
      </c>
      <c r="C3057" t="s">
        <v>145</v>
      </c>
      <c r="D3057" s="155">
        <v>690.28</v>
      </c>
    </row>
    <row r="3058" spans="1:4" x14ac:dyDescent="0.25">
      <c r="A3058">
        <v>11769</v>
      </c>
      <c r="B3058" t="s">
        <v>3233</v>
      </c>
      <c r="C3058" t="s">
        <v>145</v>
      </c>
      <c r="D3058" s="155">
        <v>305.05</v>
      </c>
    </row>
    <row r="3059" spans="1:4" x14ac:dyDescent="0.25">
      <c r="A3059">
        <v>11771</v>
      </c>
      <c r="B3059" t="s">
        <v>3234</v>
      </c>
      <c r="C3059" t="s">
        <v>145</v>
      </c>
      <c r="D3059" s="155">
        <v>373.65</v>
      </c>
    </row>
    <row r="3060" spans="1:4" x14ac:dyDescent="0.25">
      <c r="A3060">
        <v>39919</v>
      </c>
      <c r="B3060" t="s">
        <v>3235</v>
      </c>
      <c r="C3060" t="s">
        <v>145</v>
      </c>
      <c r="D3060" s="168">
        <v>60460.95</v>
      </c>
    </row>
    <row r="3061" spans="1:4" x14ac:dyDescent="0.25">
      <c r="A3061">
        <v>38385</v>
      </c>
      <c r="B3061" t="s">
        <v>3236</v>
      </c>
      <c r="C3061" t="s">
        <v>145</v>
      </c>
      <c r="D3061" s="155">
        <v>49.62</v>
      </c>
    </row>
    <row r="3062" spans="1:4" x14ac:dyDescent="0.25">
      <c r="A3062">
        <v>36800</v>
      </c>
      <c r="B3062" t="s">
        <v>3237</v>
      </c>
      <c r="C3062" t="s">
        <v>145</v>
      </c>
      <c r="D3062" s="155">
        <v>183.3</v>
      </c>
    </row>
    <row r="3063" spans="1:4" x14ac:dyDescent="0.25">
      <c r="A3063">
        <v>37587</v>
      </c>
      <c r="B3063" t="s">
        <v>3238</v>
      </c>
      <c r="C3063" t="s">
        <v>145</v>
      </c>
      <c r="D3063" s="155">
        <v>402.7</v>
      </c>
    </row>
    <row r="3064" spans="1:4" x14ac:dyDescent="0.25">
      <c r="A3064">
        <v>11561</v>
      </c>
      <c r="B3064" t="s">
        <v>3239</v>
      </c>
      <c r="C3064" t="s">
        <v>145</v>
      </c>
      <c r="D3064" s="155">
        <v>225.57</v>
      </c>
    </row>
    <row r="3065" spans="1:4" x14ac:dyDescent="0.25">
      <c r="A3065">
        <v>43604</v>
      </c>
      <c r="B3065" t="s">
        <v>3240</v>
      </c>
      <c r="C3065" t="s">
        <v>145</v>
      </c>
      <c r="D3065" s="155">
        <v>120.25</v>
      </c>
    </row>
    <row r="3066" spans="1:4" x14ac:dyDescent="0.25">
      <c r="A3066">
        <v>11560</v>
      </c>
      <c r="B3066" t="s">
        <v>3241</v>
      </c>
      <c r="C3066" t="s">
        <v>145</v>
      </c>
      <c r="D3066" s="155">
        <v>174.1</v>
      </c>
    </row>
    <row r="3067" spans="1:4" x14ac:dyDescent="0.25">
      <c r="A3067">
        <v>11499</v>
      </c>
      <c r="B3067" t="s">
        <v>3242</v>
      </c>
      <c r="C3067" t="s">
        <v>145</v>
      </c>
      <c r="D3067" s="155">
        <v>667.01</v>
      </c>
    </row>
    <row r="3068" spans="1:4" x14ac:dyDescent="0.25">
      <c r="A3068">
        <v>34761</v>
      </c>
      <c r="B3068" t="s">
        <v>3243</v>
      </c>
      <c r="C3068" t="s">
        <v>150</v>
      </c>
      <c r="D3068" s="155">
        <v>20.5</v>
      </c>
    </row>
    <row r="3069" spans="1:4" x14ac:dyDescent="0.25">
      <c r="A3069">
        <v>40924</v>
      </c>
      <c r="B3069" t="s">
        <v>3244</v>
      </c>
      <c r="C3069" t="s">
        <v>151</v>
      </c>
      <c r="D3069" s="168">
        <v>3602.62</v>
      </c>
    </row>
    <row r="3070" spans="1:4" x14ac:dyDescent="0.25">
      <c r="A3070">
        <v>40983</v>
      </c>
      <c r="B3070" t="s">
        <v>3245</v>
      </c>
      <c r="C3070" t="s">
        <v>151</v>
      </c>
      <c r="D3070" s="168">
        <v>3975.53</v>
      </c>
    </row>
    <row r="3071" spans="1:4" x14ac:dyDescent="0.25">
      <c r="A3071">
        <v>44497</v>
      </c>
      <c r="B3071" t="s">
        <v>3246</v>
      </c>
      <c r="C3071" t="s">
        <v>150</v>
      </c>
      <c r="D3071" s="155">
        <v>22.64</v>
      </c>
    </row>
    <row r="3072" spans="1:4" x14ac:dyDescent="0.25">
      <c r="A3072">
        <v>2437</v>
      </c>
      <c r="B3072" t="s">
        <v>3247</v>
      </c>
      <c r="C3072" t="s">
        <v>150</v>
      </c>
      <c r="D3072" s="155">
        <v>23.31</v>
      </c>
    </row>
    <row r="3073" spans="1:4" x14ac:dyDescent="0.25">
      <c r="A3073">
        <v>40921</v>
      </c>
      <c r="B3073" t="s">
        <v>3248</v>
      </c>
      <c r="C3073" t="s">
        <v>151</v>
      </c>
      <c r="D3073" s="168">
        <v>4093.06</v>
      </c>
    </row>
    <row r="3074" spans="1:4" x14ac:dyDescent="0.25">
      <c r="A3074">
        <v>14252</v>
      </c>
      <c r="B3074" t="s">
        <v>3249</v>
      </c>
      <c r="C3074" t="s">
        <v>145</v>
      </c>
      <c r="D3074" s="168">
        <v>2797.72</v>
      </c>
    </row>
    <row r="3075" spans="1:4" x14ac:dyDescent="0.25">
      <c r="A3075">
        <v>730</v>
      </c>
      <c r="B3075" t="s">
        <v>3250</v>
      </c>
      <c r="C3075" t="s">
        <v>145</v>
      </c>
      <c r="D3075" s="168">
        <v>7474.99</v>
      </c>
    </row>
    <row r="3076" spans="1:4" x14ac:dyDescent="0.25">
      <c r="A3076">
        <v>723</v>
      </c>
      <c r="B3076" t="s">
        <v>3251</v>
      </c>
      <c r="C3076" t="s">
        <v>145</v>
      </c>
      <c r="D3076" s="168">
        <v>3715.33</v>
      </c>
    </row>
    <row r="3077" spans="1:4" x14ac:dyDescent="0.25">
      <c r="A3077">
        <v>36502</v>
      </c>
      <c r="B3077" t="s">
        <v>3252</v>
      </c>
      <c r="C3077" t="s">
        <v>145</v>
      </c>
      <c r="D3077" s="168">
        <v>3491.97</v>
      </c>
    </row>
    <row r="3078" spans="1:4" x14ac:dyDescent="0.25">
      <c r="A3078">
        <v>36503</v>
      </c>
      <c r="B3078" t="s">
        <v>3253</v>
      </c>
      <c r="C3078" t="s">
        <v>145</v>
      </c>
      <c r="D3078" s="168">
        <v>4306.01</v>
      </c>
    </row>
    <row r="3079" spans="1:4" x14ac:dyDescent="0.25">
      <c r="A3079">
        <v>4090</v>
      </c>
      <c r="B3079" t="s">
        <v>3254</v>
      </c>
      <c r="C3079" t="s">
        <v>145</v>
      </c>
      <c r="D3079" s="168">
        <v>1190000</v>
      </c>
    </row>
    <row r="3080" spans="1:4" x14ac:dyDescent="0.25">
      <c r="A3080">
        <v>13227</v>
      </c>
      <c r="B3080" t="s">
        <v>3255</v>
      </c>
      <c r="C3080" t="s">
        <v>145</v>
      </c>
      <c r="D3080" s="168">
        <v>1478723.39</v>
      </c>
    </row>
    <row r="3081" spans="1:4" x14ac:dyDescent="0.25">
      <c r="A3081">
        <v>10597</v>
      </c>
      <c r="B3081" t="s">
        <v>3256</v>
      </c>
      <c r="C3081" t="s">
        <v>145</v>
      </c>
      <c r="D3081" s="168">
        <v>1556547.13</v>
      </c>
    </row>
    <row r="3082" spans="1:4" x14ac:dyDescent="0.25">
      <c r="A3082">
        <v>39628</v>
      </c>
      <c r="B3082" t="s">
        <v>3257</v>
      </c>
      <c r="C3082" t="s">
        <v>145</v>
      </c>
      <c r="D3082" s="168">
        <v>4585.96</v>
      </c>
    </row>
    <row r="3083" spans="1:4" x14ac:dyDescent="0.25">
      <c r="A3083">
        <v>39404</v>
      </c>
      <c r="B3083" t="s">
        <v>3258</v>
      </c>
      <c r="C3083" t="s">
        <v>145</v>
      </c>
      <c r="D3083" s="168">
        <v>2274.0300000000002</v>
      </c>
    </row>
    <row r="3084" spans="1:4" x14ac:dyDescent="0.25">
      <c r="A3084">
        <v>39402</v>
      </c>
      <c r="B3084" t="s">
        <v>3259</v>
      </c>
      <c r="C3084" t="s">
        <v>145</v>
      </c>
      <c r="D3084" s="168">
        <v>1873.37</v>
      </c>
    </row>
    <row r="3085" spans="1:4" x14ac:dyDescent="0.25">
      <c r="A3085">
        <v>39403</v>
      </c>
      <c r="B3085" t="s">
        <v>3260</v>
      </c>
      <c r="C3085" t="s">
        <v>145</v>
      </c>
      <c r="D3085" s="168">
        <v>1832.62</v>
      </c>
    </row>
    <row r="3086" spans="1:4" x14ac:dyDescent="0.25">
      <c r="A3086">
        <v>4093</v>
      </c>
      <c r="B3086" t="s">
        <v>3261</v>
      </c>
      <c r="C3086" t="s">
        <v>150</v>
      </c>
      <c r="D3086" s="155">
        <v>21.63</v>
      </c>
    </row>
    <row r="3087" spans="1:4" x14ac:dyDescent="0.25">
      <c r="A3087">
        <v>10512</v>
      </c>
      <c r="B3087" t="s">
        <v>3262</v>
      </c>
      <c r="C3087" t="s">
        <v>151</v>
      </c>
      <c r="D3087" s="168">
        <v>3797.88</v>
      </c>
    </row>
    <row r="3088" spans="1:4" x14ac:dyDescent="0.25">
      <c r="A3088">
        <v>20020</v>
      </c>
      <c r="B3088" t="s">
        <v>3263</v>
      </c>
      <c r="C3088" t="s">
        <v>150</v>
      </c>
      <c r="D3088" s="155">
        <v>20.39</v>
      </c>
    </row>
    <row r="3089" spans="1:4" x14ac:dyDescent="0.25">
      <c r="A3089">
        <v>41038</v>
      </c>
      <c r="B3089" t="s">
        <v>3264</v>
      </c>
      <c r="C3089" t="s">
        <v>151</v>
      </c>
      <c r="D3089" s="168">
        <v>3582.36</v>
      </c>
    </row>
    <row r="3090" spans="1:4" x14ac:dyDescent="0.25">
      <c r="A3090">
        <v>4094</v>
      </c>
      <c r="B3090" t="s">
        <v>3265</v>
      </c>
      <c r="C3090" t="s">
        <v>150</v>
      </c>
      <c r="D3090" s="155">
        <v>28.87</v>
      </c>
    </row>
    <row r="3091" spans="1:4" x14ac:dyDescent="0.25">
      <c r="A3091">
        <v>40988</v>
      </c>
      <c r="B3091" t="s">
        <v>3266</v>
      </c>
      <c r="C3091" t="s">
        <v>151</v>
      </c>
      <c r="D3091" s="168">
        <v>5071.83</v>
      </c>
    </row>
    <row r="3092" spans="1:4" x14ac:dyDescent="0.25">
      <c r="A3092">
        <v>4095</v>
      </c>
      <c r="B3092" t="s">
        <v>3267</v>
      </c>
      <c r="C3092" t="s">
        <v>150</v>
      </c>
      <c r="D3092" s="155">
        <v>20.85</v>
      </c>
    </row>
    <row r="3093" spans="1:4" x14ac:dyDescent="0.25">
      <c r="A3093">
        <v>40990</v>
      </c>
      <c r="B3093" t="s">
        <v>3268</v>
      </c>
      <c r="C3093" t="s">
        <v>151</v>
      </c>
      <c r="D3093" s="168">
        <v>3661.09</v>
      </c>
    </row>
    <row r="3094" spans="1:4" x14ac:dyDescent="0.25">
      <c r="A3094">
        <v>4097</v>
      </c>
      <c r="B3094" t="s">
        <v>3269</v>
      </c>
      <c r="C3094" t="s">
        <v>150</v>
      </c>
      <c r="D3094" s="155">
        <v>24.85</v>
      </c>
    </row>
    <row r="3095" spans="1:4" x14ac:dyDescent="0.25">
      <c r="A3095">
        <v>40994</v>
      </c>
      <c r="B3095" t="s">
        <v>3270</v>
      </c>
      <c r="C3095" t="s">
        <v>151</v>
      </c>
      <c r="D3095" s="168">
        <v>4363.97</v>
      </c>
    </row>
    <row r="3096" spans="1:4" x14ac:dyDescent="0.25">
      <c r="A3096">
        <v>4096</v>
      </c>
      <c r="B3096" t="s">
        <v>3271</v>
      </c>
      <c r="C3096" t="s">
        <v>150</v>
      </c>
      <c r="D3096" s="155">
        <v>25.09</v>
      </c>
    </row>
    <row r="3097" spans="1:4" x14ac:dyDescent="0.25">
      <c r="A3097">
        <v>40992</v>
      </c>
      <c r="B3097" t="s">
        <v>3272</v>
      </c>
      <c r="C3097" t="s">
        <v>151</v>
      </c>
      <c r="D3097" s="168">
        <v>4406.3599999999997</v>
      </c>
    </row>
    <row r="3098" spans="1:4" x14ac:dyDescent="0.25">
      <c r="A3098">
        <v>4114</v>
      </c>
      <c r="B3098" t="s">
        <v>3273</v>
      </c>
      <c r="C3098" t="s">
        <v>145</v>
      </c>
      <c r="D3098" s="155">
        <v>74.31</v>
      </c>
    </row>
    <row r="3099" spans="1:4" x14ac:dyDescent="0.25">
      <c r="A3099">
        <v>36797</v>
      </c>
      <c r="B3099" t="s">
        <v>3274</v>
      </c>
      <c r="C3099" t="s">
        <v>145</v>
      </c>
      <c r="D3099" s="155">
        <v>66.16</v>
      </c>
    </row>
    <row r="3100" spans="1:4" x14ac:dyDescent="0.25">
      <c r="A3100">
        <v>4107</v>
      </c>
      <c r="B3100" t="s">
        <v>3275</v>
      </c>
      <c r="C3100" t="s">
        <v>145</v>
      </c>
      <c r="D3100" s="155">
        <v>62.38</v>
      </c>
    </row>
    <row r="3101" spans="1:4" x14ac:dyDescent="0.25">
      <c r="A3101">
        <v>4102</v>
      </c>
      <c r="B3101" t="s">
        <v>3276</v>
      </c>
      <c r="C3101" t="s">
        <v>145</v>
      </c>
      <c r="D3101" s="155">
        <v>76.150000000000006</v>
      </c>
    </row>
    <row r="3102" spans="1:4" x14ac:dyDescent="0.25">
      <c r="A3102">
        <v>36799</v>
      </c>
      <c r="B3102" t="s">
        <v>3277</v>
      </c>
      <c r="C3102" t="s">
        <v>145</v>
      </c>
      <c r="D3102" s="155">
        <v>64.22</v>
      </c>
    </row>
    <row r="3103" spans="1:4" x14ac:dyDescent="0.25">
      <c r="A3103">
        <v>2747</v>
      </c>
      <c r="B3103" t="s">
        <v>3278</v>
      </c>
      <c r="C3103" t="s">
        <v>146</v>
      </c>
      <c r="D3103" s="155">
        <v>27.41</v>
      </c>
    </row>
    <row r="3104" spans="1:4" x14ac:dyDescent="0.25">
      <c r="A3104">
        <v>21138</v>
      </c>
      <c r="B3104" t="s">
        <v>3279</v>
      </c>
      <c r="C3104" t="s">
        <v>146</v>
      </c>
      <c r="D3104" s="155">
        <v>8.69</v>
      </c>
    </row>
    <row r="3105" spans="1:4" x14ac:dyDescent="0.25">
      <c r="A3105">
        <v>10826</v>
      </c>
      <c r="B3105" t="s">
        <v>3280</v>
      </c>
      <c r="C3105" t="s">
        <v>145</v>
      </c>
      <c r="D3105" s="155">
        <v>71.83</v>
      </c>
    </row>
    <row r="3106" spans="1:4" x14ac:dyDescent="0.25">
      <c r="A3106">
        <v>365</v>
      </c>
      <c r="B3106" t="s">
        <v>3281</v>
      </c>
      <c r="C3106" t="s">
        <v>145</v>
      </c>
      <c r="D3106" s="155">
        <v>44.54</v>
      </c>
    </row>
    <row r="3107" spans="1:4" x14ac:dyDescent="0.25">
      <c r="A3107">
        <v>38639</v>
      </c>
      <c r="B3107" t="s">
        <v>3282</v>
      </c>
      <c r="C3107" t="s">
        <v>145</v>
      </c>
      <c r="D3107" s="155">
        <v>172.41</v>
      </c>
    </row>
    <row r="3108" spans="1:4" x14ac:dyDescent="0.25">
      <c r="A3108">
        <v>38640</v>
      </c>
      <c r="B3108" t="s">
        <v>3283</v>
      </c>
      <c r="C3108" t="s">
        <v>145</v>
      </c>
      <c r="D3108" s="155">
        <v>2.58</v>
      </c>
    </row>
    <row r="3109" spans="1:4" x14ac:dyDescent="0.25">
      <c r="A3109">
        <v>358</v>
      </c>
      <c r="B3109" t="s">
        <v>3284</v>
      </c>
      <c r="C3109" t="s">
        <v>145</v>
      </c>
      <c r="D3109" s="155">
        <v>53.16</v>
      </c>
    </row>
    <row r="3110" spans="1:4" x14ac:dyDescent="0.25">
      <c r="A3110">
        <v>359</v>
      </c>
      <c r="B3110" t="s">
        <v>3285</v>
      </c>
      <c r="C3110" t="s">
        <v>145</v>
      </c>
      <c r="D3110" s="155">
        <v>109.19</v>
      </c>
    </row>
    <row r="3111" spans="1:4" x14ac:dyDescent="0.25">
      <c r="A3111">
        <v>38641</v>
      </c>
      <c r="B3111" t="s">
        <v>3286</v>
      </c>
      <c r="C3111" t="s">
        <v>145</v>
      </c>
      <c r="D3111" s="155">
        <v>107.75</v>
      </c>
    </row>
    <row r="3112" spans="1:4" x14ac:dyDescent="0.25">
      <c r="A3112">
        <v>360</v>
      </c>
      <c r="B3112" t="s">
        <v>3287</v>
      </c>
      <c r="C3112" t="s">
        <v>145</v>
      </c>
      <c r="D3112" s="155">
        <v>2.5</v>
      </c>
    </row>
    <row r="3113" spans="1:4" x14ac:dyDescent="0.25">
      <c r="A3113">
        <v>42430</v>
      </c>
      <c r="B3113" t="s">
        <v>3288</v>
      </c>
      <c r="C3113" t="s">
        <v>145</v>
      </c>
      <c r="D3113" s="168">
        <v>6377.55</v>
      </c>
    </row>
    <row r="3114" spans="1:4" x14ac:dyDescent="0.25">
      <c r="A3114">
        <v>4209</v>
      </c>
      <c r="B3114" t="s">
        <v>3289</v>
      </c>
      <c r="C3114" t="s">
        <v>145</v>
      </c>
      <c r="D3114" s="155">
        <v>23.7</v>
      </c>
    </row>
    <row r="3115" spans="1:4" x14ac:dyDescent="0.25">
      <c r="A3115">
        <v>4180</v>
      </c>
      <c r="B3115" t="s">
        <v>3290</v>
      </c>
      <c r="C3115" t="s">
        <v>145</v>
      </c>
      <c r="D3115" s="155">
        <v>17.84</v>
      </c>
    </row>
    <row r="3116" spans="1:4" x14ac:dyDescent="0.25">
      <c r="A3116">
        <v>4177</v>
      </c>
      <c r="B3116" t="s">
        <v>3291</v>
      </c>
      <c r="C3116" t="s">
        <v>145</v>
      </c>
      <c r="D3116" s="155">
        <v>5.92</v>
      </c>
    </row>
    <row r="3117" spans="1:4" x14ac:dyDescent="0.25">
      <c r="A3117">
        <v>4179</v>
      </c>
      <c r="B3117" t="s">
        <v>3292</v>
      </c>
      <c r="C3117" t="s">
        <v>145</v>
      </c>
      <c r="D3117" s="155">
        <v>12.11</v>
      </c>
    </row>
    <row r="3118" spans="1:4" x14ac:dyDescent="0.25">
      <c r="A3118">
        <v>4208</v>
      </c>
      <c r="B3118" t="s">
        <v>3293</v>
      </c>
      <c r="C3118" t="s">
        <v>145</v>
      </c>
      <c r="D3118" s="155">
        <v>56.4</v>
      </c>
    </row>
    <row r="3119" spans="1:4" x14ac:dyDescent="0.25">
      <c r="A3119">
        <v>4181</v>
      </c>
      <c r="B3119" t="s">
        <v>3294</v>
      </c>
      <c r="C3119" t="s">
        <v>145</v>
      </c>
      <c r="D3119" s="155">
        <v>36.85</v>
      </c>
    </row>
    <row r="3120" spans="1:4" x14ac:dyDescent="0.25">
      <c r="A3120">
        <v>4178</v>
      </c>
      <c r="B3120" t="s">
        <v>3295</v>
      </c>
      <c r="C3120" t="s">
        <v>145</v>
      </c>
      <c r="D3120" s="155">
        <v>8.2100000000000009</v>
      </c>
    </row>
    <row r="3121" spans="1:4" x14ac:dyDescent="0.25">
      <c r="A3121">
        <v>4182</v>
      </c>
      <c r="B3121" t="s">
        <v>3296</v>
      </c>
      <c r="C3121" t="s">
        <v>145</v>
      </c>
      <c r="D3121" s="155">
        <v>91.75</v>
      </c>
    </row>
    <row r="3122" spans="1:4" x14ac:dyDescent="0.25">
      <c r="A3122">
        <v>4183</v>
      </c>
      <c r="B3122" t="s">
        <v>3297</v>
      </c>
      <c r="C3122" t="s">
        <v>145</v>
      </c>
      <c r="D3122" s="155">
        <v>147.72</v>
      </c>
    </row>
    <row r="3123" spans="1:4" x14ac:dyDescent="0.25">
      <c r="A3123">
        <v>4184</v>
      </c>
      <c r="B3123" t="s">
        <v>3298</v>
      </c>
      <c r="C3123" t="s">
        <v>145</v>
      </c>
      <c r="D3123" s="155">
        <v>326.07</v>
      </c>
    </row>
    <row r="3124" spans="1:4" x14ac:dyDescent="0.25">
      <c r="A3124">
        <v>4185</v>
      </c>
      <c r="B3124" t="s">
        <v>3299</v>
      </c>
      <c r="C3124" t="s">
        <v>145</v>
      </c>
      <c r="D3124" s="155">
        <v>541.79</v>
      </c>
    </row>
    <row r="3125" spans="1:4" x14ac:dyDescent="0.25">
      <c r="A3125">
        <v>4205</v>
      </c>
      <c r="B3125" t="s">
        <v>3300</v>
      </c>
      <c r="C3125" t="s">
        <v>145</v>
      </c>
      <c r="D3125" s="155">
        <v>31.29</v>
      </c>
    </row>
    <row r="3126" spans="1:4" x14ac:dyDescent="0.25">
      <c r="A3126">
        <v>4192</v>
      </c>
      <c r="B3126" t="s">
        <v>3301</v>
      </c>
      <c r="C3126" t="s">
        <v>145</v>
      </c>
      <c r="D3126" s="155">
        <v>31.29</v>
      </c>
    </row>
    <row r="3127" spans="1:4" x14ac:dyDescent="0.25">
      <c r="A3127">
        <v>4191</v>
      </c>
      <c r="B3127" t="s">
        <v>3302</v>
      </c>
      <c r="C3127" t="s">
        <v>145</v>
      </c>
      <c r="D3127" s="155">
        <v>31.29</v>
      </c>
    </row>
    <row r="3128" spans="1:4" x14ac:dyDescent="0.25">
      <c r="A3128">
        <v>4207</v>
      </c>
      <c r="B3128" t="s">
        <v>3303</v>
      </c>
      <c r="C3128" t="s">
        <v>145</v>
      </c>
      <c r="D3128" s="155">
        <v>25.18</v>
      </c>
    </row>
    <row r="3129" spans="1:4" x14ac:dyDescent="0.25">
      <c r="A3129">
        <v>4206</v>
      </c>
      <c r="B3129" t="s">
        <v>3304</v>
      </c>
      <c r="C3129" t="s">
        <v>145</v>
      </c>
      <c r="D3129" s="155">
        <v>24.45</v>
      </c>
    </row>
    <row r="3130" spans="1:4" x14ac:dyDescent="0.25">
      <c r="A3130">
        <v>4190</v>
      </c>
      <c r="B3130" t="s">
        <v>3305</v>
      </c>
      <c r="C3130" t="s">
        <v>145</v>
      </c>
      <c r="D3130" s="155">
        <v>24.45</v>
      </c>
    </row>
    <row r="3131" spans="1:4" x14ac:dyDescent="0.25">
      <c r="A3131">
        <v>4186</v>
      </c>
      <c r="B3131" t="s">
        <v>3306</v>
      </c>
      <c r="C3131" t="s">
        <v>145</v>
      </c>
      <c r="D3131" s="155">
        <v>7.23</v>
      </c>
    </row>
    <row r="3132" spans="1:4" x14ac:dyDescent="0.25">
      <c r="A3132">
        <v>4188</v>
      </c>
      <c r="B3132" t="s">
        <v>3307</v>
      </c>
      <c r="C3132" t="s">
        <v>145</v>
      </c>
      <c r="D3132" s="155">
        <v>14.75</v>
      </c>
    </row>
    <row r="3133" spans="1:4" x14ac:dyDescent="0.25">
      <c r="A3133">
        <v>4189</v>
      </c>
      <c r="B3133" t="s">
        <v>3308</v>
      </c>
      <c r="C3133" t="s">
        <v>145</v>
      </c>
      <c r="D3133" s="155">
        <v>14.75</v>
      </c>
    </row>
    <row r="3134" spans="1:4" x14ac:dyDescent="0.25">
      <c r="A3134">
        <v>4197</v>
      </c>
      <c r="B3134" t="s">
        <v>3309</v>
      </c>
      <c r="C3134" t="s">
        <v>145</v>
      </c>
      <c r="D3134" s="155">
        <v>78.12</v>
      </c>
    </row>
    <row r="3135" spans="1:4" x14ac:dyDescent="0.25">
      <c r="A3135">
        <v>4194</v>
      </c>
      <c r="B3135" t="s">
        <v>3310</v>
      </c>
      <c r="C3135" t="s">
        <v>145</v>
      </c>
      <c r="D3135" s="155">
        <v>47.21</v>
      </c>
    </row>
    <row r="3136" spans="1:4" x14ac:dyDescent="0.25">
      <c r="A3136">
        <v>4193</v>
      </c>
      <c r="B3136" t="s">
        <v>3311</v>
      </c>
      <c r="C3136" t="s">
        <v>145</v>
      </c>
      <c r="D3136" s="155">
        <v>47.21</v>
      </c>
    </row>
    <row r="3137" spans="1:4" x14ac:dyDescent="0.25">
      <c r="A3137">
        <v>4204</v>
      </c>
      <c r="B3137" t="s">
        <v>3312</v>
      </c>
      <c r="C3137" t="s">
        <v>145</v>
      </c>
      <c r="D3137" s="155">
        <v>47.21</v>
      </c>
    </row>
    <row r="3138" spans="1:4" x14ac:dyDescent="0.25">
      <c r="A3138">
        <v>4187</v>
      </c>
      <c r="B3138" t="s">
        <v>3313</v>
      </c>
      <c r="C3138" t="s">
        <v>145</v>
      </c>
      <c r="D3138" s="155">
        <v>9.41</v>
      </c>
    </row>
    <row r="3139" spans="1:4" x14ac:dyDescent="0.25">
      <c r="A3139">
        <v>4202</v>
      </c>
      <c r="B3139" t="s">
        <v>3314</v>
      </c>
      <c r="C3139" t="s">
        <v>145</v>
      </c>
      <c r="D3139" s="155">
        <v>142.68</v>
      </c>
    </row>
    <row r="3140" spans="1:4" x14ac:dyDescent="0.25">
      <c r="A3140">
        <v>4203</v>
      </c>
      <c r="B3140" t="s">
        <v>3315</v>
      </c>
      <c r="C3140" t="s">
        <v>145</v>
      </c>
      <c r="D3140" s="155">
        <v>126.01</v>
      </c>
    </row>
    <row r="3141" spans="1:4" x14ac:dyDescent="0.25">
      <c r="A3141">
        <v>40368</v>
      </c>
      <c r="B3141" t="s">
        <v>3316</v>
      </c>
      <c r="C3141" t="s">
        <v>145</v>
      </c>
      <c r="D3141" s="155">
        <v>53.79</v>
      </c>
    </row>
    <row r="3142" spans="1:4" x14ac:dyDescent="0.25">
      <c r="A3142">
        <v>40365</v>
      </c>
      <c r="B3142" t="s">
        <v>3317</v>
      </c>
      <c r="C3142" t="s">
        <v>145</v>
      </c>
      <c r="D3142" s="155">
        <v>36.29</v>
      </c>
    </row>
    <row r="3143" spans="1:4" x14ac:dyDescent="0.25">
      <c r="A3143">
        <v>40356</v>
      </c>
      <c r="B3143" t="s">
        <v>3318</v>
      </c>
      <c r="C3143" t="s">
        <v>145</v>
      </c>
      <c r="D3143" s="155">
        <v>12.4</v>
      </c>
    </row>
    <row r="3144" spans="1:4" x14ac:dyDescent="0.25">
      <c r="A3144">
        <v>40362</v>
      </c>
      <c r="B3144" t="s">
        <v>3319</v>
      </c>
      <c r="C3144" t="s">
        <v>145</v>
      </c>
      <c r="D3144" s="155">
        <v>24.03</v>
      </c>
    </row>
    <row r="3145" spans="1:4" x14ac:dyDescent="0.25">
      <c r="A3145">
        <v>40374</v>
      </c>
      <c r="B3145" t="s">
        <v>3320</v>
      </c>
      <c r="C3145" t="s">
        <v>145</v>
      </c>
      <c r="D3145" s="155">
        <v>140.58000000000001</v>
      </c>
    </row>
    <row r="3146" spans="1:4" x14ac:dyDescent="0.25">
      <c r="A3146">
        <v>40371</v>
      </c>
      <c r="B3146" t="s">
        <v>3321</v>
      </c>
      <c r="C3146" t="s">
        <v>145</v>
      </c>
      <c r="D3146" s="155">
        <v>88.49</v>
      </c>
    </row>
    <row r="3147" spans="1:4" x14ac:dyDescent="0.25">
      <c r="A3147">
        <v>40359</v>
      </c>
      <c r="B3147" t="s">
        <v>3322</v>
      </c>
      <c r="C3147" t="s">
        <v>145</v>
      </c>
      <c r="D3147" s="155">
        <v>16.010000000000002</v>
      </c>
    </row>
    <row r="3148" spans="1:4" x14ac:dyDescent="0.25">
      <c r="A3148">
        <v>7595</v>
      </c>
      <c r="B3148" t="s">
        <v>3323</v>
      </c>
      <c r="C3148" t="s">
        <v>150</v>
      </c>
      <c r="D3148" s="155">
        <v>16.52</v>
      </c>
    </row>
    <row r="3149" spans="1:4" x14ac:dyDescent="0.25">
      <c r="A3149">
        <v>41094</v>
      </c>
      <c r="B3149" t="s">
        <v>3324</v>
      </c>
      <c r="C3149" t="s">
        <v>151</v>
      </c>
      <c r="D3149" s="168">
        <v>2901.69</v>
      </c>
    </row>
    <row r="3150" spans="1:4" x14ac:dyDescent="0.25">
      <c r="A3150">
        <v>39609</v>
      </c>
      <c r="B3150" t="s">
        <v>3325</v>
      </c>
      <c r="C3150" t="s">
        <v>145</v>
      </c>
      <c r="D3150" s="168">
        <v>76808.72</v>
      </c>
    </row>
    <row r="3151" spans="1:4" x14ac:dyDescent="0.25">
      <c r="A3151">
        <v>39610</v>
      </c>
      <c r="B3151" t="s">
        <v>3326</v>
      </c>
      <c r="C3151" t="s">
        <v>145</v>
      </c>
      <c r="D3151" s="168">
        <v>112116.77</v>
      </c>
    </row>
    <row r="3152" spans="1:4" x14ac:dyDescent="0.25">
      <c r="A3152">
        <v>39611</v>
      </c>
      <c r="B3152" t="s">
        <v>3327</v>
      </c>
      <c r="C3152" t="s">
        <v>145</v>
      </c>
      <c r="D3152" s="168">
        <v>135679.64000000001</v>
      </c>
    </row>
    <row r="3153" spans="1:4" x14ac:dyDescent="0.25">
      <c r="A3153">
        <v>39612</v>
      </c>
      <c r="B3153" t="s">
        <v>3328</v>
      </c>
      <c r="C3153" t="s">
        <v>145</v>
      </c>
      <c r="D3153" s="168">
        <v>212545.22</v>
      </c>
    </row>
    <row r="3154" spans="1:4" x14ac:dyDescent="0.25">
      <c r="A3154">
        <v>39608</v>
      </c>
      <c r="B3154" t="s">
        <v>3329</v>
      </c>
      <c r="C3154" t="s">
        <v>145</v>
      </c>
      <c r="D3154" s="168">
        <v>61415.45</v>
      </c>
    </row>
    <row r="3155" spans="1:4" x14ac:dyDescent="0.25">
      <c r="A3155">
        <v>38175</v>
      </c>
      <c r="B3155" t="s">
        <v>3330</v>
      </c>
      <c r="C3155" t="s">
        <v>145</v>
      </c>
      <c r="D3155" s="155">
        <v>4.5199999999999996</v>
      </c>
    </row>
    <row r="3156" spans="1:4" x14ac:dyDescent="0.25">
      <c r="A3156">
        <v>38176</v>
      </c>
      <c r="B3156" t="s">
        <v>3331</v>
      </c>
      <c r="C3156" t="s">
        <v>145</v>
      </c>
      <c r="D3156" s="155">
        <v>13.3</v>
      </c>
    </row>
    <row r="3157" spans="1:4" x14ac:dyDescent="0.25">
      <c r="A3157">
        <v>36152</v>
      </c>
      <c r="B3157" t="s">
        <v>3332</v>
      </c>
      <c r="C3157" t="s">
        <v>145</v>
      </c>
      <c r="D3157" s="155">
        <v>5.81</v>
      </c>
    </row>
    <row r="3158" spans="1:4" x14ac:dyDescent="0.25">
      <c r="A3158">
        <v>11138</v>
      </c>
      <c r="B3158" t="s">
        <v>3333</v>
      </c>
      <c r="C3158" t="s">
        <v>148</v>
      </c>
      <c r="D3158" s="155">
        <v>3.94</v>
      </c>
    </row>
    <row r="3159" spans="1:4" x14ac:dyDescent="0.25">
      <c r="A3159">
        <v>4221</v>
      </c>
      <c r="B3159" t="s">
        <v>3334</v>
      </c>
      <c r="C3159" t="s">
        <v>148</v>
      </c>
      <c r="D3159" s="155">
        <v>6.12</v>
      </c>
    </row>
    <row r="3160" spans="1:4" x14ac:dyDescent="0.25">
      <c r="A3160">
        <v>4227</v>
      </c>
      <c r="B3160" t="s">
        <v>3335</v>
      </c>
      <c r="C3160" t="s">
        <v>148</v>
      </c>
      <c r="D3160" s="155">
        <v>24.9</v>
      </c>
    </row>
    <row r="3161" spans="1:4" x14ac:dyDescent="0.25">
      <c r="A3161">
        <v>38170</v>
      </c>
      <c r="B3161" t="s">
        <v>3336</v>
      </c>
      <c r="C3161" t="s">
        <v>145</v>
      </c>
      <c r="D3161" s="155">
        <v>19.77</v>
      </c>
    </row>
    <row r="3162" spans="1:4" x14ac:dyDescent="0.25">
      <c r="A3162">
        <v>4252</v>
      </c>
      <c r="B3162" t="s">
        <v>3337</v>
      </c>
      <c r="C3162" t="s">
        <v>150</v>
      </c>
      <c r="D3162" s="155">
        <v>26.45</v>
      </c>
    </row>
    <row r="3163" spans="1:4" x14ac:dyDescent="0.25">
      <c r="A3163">
        <v>40980</v>
      </c>
      <c r="B3163" t="s">
        <v>3338</v>
      </c>
      <c r="C3163" t="s">
        <v>151</v>
      </c>
      <c r="D3163" s="168">
        <v>4646.57</v>
      </c>
    </row>
    <row r="3164" spans="1:4" x14ac:dyDescent="0.25">
      <c r="A3164">
        <v>4243</v>
      </c>
      <c r="B3164" t="s">
        <v>3339</v>
      </c>
      <c r="C3164" t="s">
        <v>150</v>
      </c>
      <c r="D3164" s="155">
        <v>19.489999999999998</v>
      </c>
    </row>
    <row r="3165" spans="1:4" x14ac:dyDescent="0.25">
      <c r="A3165">
        <v>41031</v>
      </c>
      <c r="B3165" t="s">
        <v>3340</v>
      </c>
      <c r="C3165" t="s">
        <v>151</v>
      </c>
      <c r="D3165" s="168">
        <v>3424.31</v>
      </c>
    </row>
    <row r="3166" spans="1:4" x14ac:dyDescent="0.25">
      <c r="A3166">
        <v>37666</v>
      </c>
      <c r="B3166" t="s">
        <v>3341</v>
      </c>
      <c r="C3166" t="s">
        <v>150</v>
      </c>
      <c r="D3166" s="155">
        <v>18.809999999999999</v>
      </c>
    </row>
    <row r="3167" spans="1:4" x14ac:dyDescent="0.25">
      <c r="A3167">
        <v>40986</v>
      </c>
      <c r="B3167" t="s">
        <v>3342</v>
      </c>
      <c r="C3167" t="s">
        <v>151</v>
      </c>
      <c r="D3167" s="168">
        <v>3304.59</v>
      </c>
    </row>
    <row r="3168" spans="1:4" x14ac:dyDescent="0.25">
      <c r="A3168">
        <v>4250</v>
      </c>
      <c r="B3168" t="s">
        <v>3343</v>
      </c>
      <c r="C3168" t="s">
        <v>150</v>
      </c>
      <c r="D3168" s="155">
        <v>22.77</v>
      </c>
    </row>
    <row r="3169" spans="1:4" x14ac:dyDescent="0.25">
      <c r="A3169">
        <v>40978</v>
      </c>
      <c r="B3169" t="s">
        <v>3344</v>
      </c>
      <c r="C3169" t="s">
        <v>151</v>
      </c>
      <c r="D3169" s="168">
        <v>3998.73</v>
      </c>
    </row>
    <row r="3170" spans="1:4" x14ac:dyDescent="0.25">
      <c r="A3170">
        <v>41043</v>
      </c>
      <c r="B3170" t="s">
        <v>3345</v>
      </c>
      <c r="C3170" t="s">
        <v>151</v>
      </c>
      <c r="D3170" s="168">
        <v>4214.55</v>
      </c>
    </row>
    <row r="3171" spans="1:4" x14ac:dyDescent="0.25">
      <c r="A3171">
        <v>44501</v>
      </c>
      <c r="B3171" t="s">
        <v>3346</v>
      </c>
      <c r="C3171" t="s">
        <v>150</v>
      </c>
      <c r="D3171" s="155">
        <v>24.01</v>
      </c>
    </row>
    <row r="3172" spans="1:4" x14ac:dyDescent="0.25">
      <c r="A3172">
        <v>4234</v>
      </c>
      <c r="B3172" t="s">
        <v>3347</v>
      </c>
      <c r="C3172" t="s">
        <v>150</v>
      </c>
      <c r="D3172" s="155">
        <v>26.3</v>
      </c>
    </row>
    <row r="3173" spans="1:4" x14ac:dyDescent="0.25">
      <c r="A3173">
        <v>40987</v>
      </c>
      <c r="B3173" t="s">
        <v>3348</v>
      </c>
      <c r="C3173" t="s">
        <v>151</v>
      </c>
      <c r="D3173" s="168">
        <v>4616.8599999999997</v>
      </c>
    </row>
    <row r="3174" spans="1:4" x14ac:dyDescent="0.25">
      <c r="A3174">
        <v>4253</v>
      </c>
      <c r="B3174" t="s">
        <v>3349</v>
      </c>
      <c r="C3174" t="s">
        <v>150</v>
      </c>
      <c r="D3174" s="155">
        <v>20.85</v>
      </c>
    </row>
    <row r="3175" spans="1:4" x14ac:dyDescent="0.25">
      <c r="A3175">
        <v>40981</v>
      </c>
      <c r="B3175" t="s">
        <v>3350</v>
      </c>
      <c r="C3175" t="s">
        <v>151</v>
      </c>
      <c r="D3175" s="168">
        <v>3661.09</v>
      </c>
    </row>
    <row r="3176" spans="1:4" x14ac:dyDescent="0.25">
      <c r="A3176">
        <v>4254</v>
      </c>
      <c r="B3176" t="s">
        <v>3351</v>
      </c>
      <c r="C3176" t="s">
        <v>150</v>
      </c>
      <c r="D3176" s="155">
        <v>38.909999999999997</v>
      </c>
    </row>
    <row r="3177" spans="1:4" x14ac:dyDescent="0.25">
      <c r="A3177">
        <v>41036</v>
      </c>
      <c r="B3177" t="s">
        <v>3352</v>
      </c>
      <c r="C3177" t="s">
        <v>151</v>
      </c>
      <c r="D3177" s="168">
        <v>6831.33</v>
      </c>
    </row>
    <row r="3178" spans="1:4" x14ac:dyDescent="0.25">
      <c r="A3178">
        <v>4251</v>
      </c>
      <c r="B3178" t="s">
        <v>3353</v>
      </c>
      <c r="C3178" t="s">
        <v>150</v>
      </c>
      <c r="D3178" s="155">
        <v>23.53</v>
      </c>
    </row>
    <row r="3179" spans="1:4" x14ac:dyDescent="0.25">
      <c r="A3179">
        <v>40979</v>
      </c>
      <c r="B3179" t="s">
        <v>3354</v>
      </c>
      <c r="C3179" t="s">
        <v>151</v>
      </c>
      <c r="D3179" s="168">
        <v>4133.13</v>
      </c>
    </row>
    <row r="3180" spans="1:4" x14ac:dyDescent="0.25">
      <c r="A3180">
        <v>4230</v>
      </c>
      <c r="B3180" t="s">
        <v>3355</v>
      </c>
      <c r="C3180" t="s">
        <v>150</v>
      </c>
      <c r="D3180" s="155">
        <v>24.87</v>
      </c>
    </row>
    <row r="3181" spans="1:4" x14ac:dyDescent="0.25">
      <c r="A3181">
        <v>40998</v>
      </c>
      <c r="B3181" t="s">
        <v>3356</v>
      </c>
      <c r="C3181" t="s">
        <v>151</v>
      </c>
      <c r="D3181" s="168">
        <v>4368.12</v>
      </c>
    </row>
    <row r="3182" spans="1:4" x14ac:dyDescent="0.25">
      <c r="A3182">
        <v>4257</v>
      </c>
      <c r="B3182" t="s">
        <v>3357</v>
      </c>
      <c r="C3182" t="s">
        <v>150</v>
      </c>
      <c r="D3182" s="155">
        <v>12.26</v>
      </c>
    </row>
    <row r="3183" spans="1:4" x14ac:dyDescent="0.25">
      <c r="A3183">
        <v>40982</v>
      </c>
      <c r="B3183" t="s">
        <v>3358</v>
      </c>
      <c r="C3183" t="s">
        <v>151</v>
      </c>
      <c r="D3183" s="168">
        <v>2155.11</v>
      </c>
    </row>
    <row r="3184" spans="1:4" x14ac:dyDescent="0.25">
      <c r="A3184">
        <v>4240</v>
      </c>
      <c r="B3184" t="s">
        <v>3359</v>
      </c>
      <c r="C3184" t="s">
        <v>150</v>
      </c>
      <c r="D3184" s="155">
        <v>24.4</v>
      </c>
    </row>
    <row r="3185" spans="1:4" x14ac:dyDescent="0.25">
      <c r="A3185">
        <v>41026</v>
      </c>
      <c r="B3185" t="s">
        <v>3360</v>
      </c>
      <c r="C3185" t="s">
        <v>151</v>
      </c>
      <c r="D3185" s="168">
        <v>4286.38</v>
      </c>
    </row>
    <row r="3186" spans="1:4" x14ac:dyDescent="0.25">
      <c r="A3186">
        <v>4239</v>
      </c>
      <c r="B3186" t="s">
        <v>3361</v>
      </c>
      <c r="C3186" t="s">
        <v>150</v>
      </c>
      <c r="D3186" s="155">
        <v>29.96</v>
      </c>
    </row>
    <row r="3187" spans="1:4" x14ac:dyDescent="0.25">
      <c r="A3187">
        <v>41024</v>
      </c>
      <c r="B3187" t="s">
        <v>3362</v>
      </c>
      <c r="C3187" t="s">
        <v>151</v>
      </c>
      <c r="D3187" s="168">
        <v>5258.61</v>
      </c>
    </row>
    <row r="3188" spans="1:4" x14ac:dyDescent="0.25">
      <c r="A3188">
        <v>4248</v>
      </c>
      <c r="B3188" t="s">
        <v>3363</v>
      </c>
      <c r="C3188" t="s">
        <v>150</v>
      </c>
      <c r="D3188" s="155">
        <v>23.53</v>
      </c>
    </row>
    <row r="3189" spans="1:4" x14ac:dyDescent="0.25">
      <c r="A3189">
        <v>41033</v>
      </c>
      <c r="B3189" t="s">
        <v>3364</v>
      </c>
      <c r="C3189" t="s">
        <v>151</v>
      </c>
      <c r="D3189" s="168">
        <v>4134.3900000000003</v>
      </c>
    </row>
    <row r="3190" spans="1:4" x14ac:dyDescent="0.25">
      <c r="A3190">
        <v>41040</v>
      </c>
      <c r="B3190" t="s">
        <v>3365</v>
      </c>
      <c r="C3190" t="s">
        <v>151</v>
      </c>
      <c r="D3190" s="168">
        <v>4425.2700000000004</v>
      </c>
    </row>
    <row r="3191" spans="1:4" x14ac:dyDescent="0.25">
      <c r="A3191">
        <v>44500</v>
      </c>
      <c r="B3191" t="s">
        <v>3366</v>
      </c>
      <c r="C3191" t="s">
        <v>150</v>
      </c>
      <c r="D3191" s="155">
        <v>25.2</v>
      </c>
    </row>
    <row r="3192" spans="1:4" x14ac:dyDescent="0.25">
      <c r="A3192">
        <v>4238</v>
      </c>
      <c r="B3192" t="s">
        <v>3367</v>
      </c>
      <c r="C3192" t="s">
        <v>150</v>
      </c>
      <c r="D3192" s="155">
        <v>18.97</v>
      </c>
    </row>
    <row r="3193" spans="1:4" x14ac:dyDescent="0.25">
      <c r="A3193">
        <v>41012</v>
      </c>
      <c r="B3193" t="s">
        <v>3368</v>
      </c>
      <c r="C3193" t="s">
        <v>151</v>
      </c>
      <c r="D3193" s="168">
        <v>3332.45</v>
      </c>
    </row>
    <row r="3194" spans="1:4" x14ac:dyDescent="0.25">
      <c r="A3194">
        <v>4237</v>
      </c>
      <c r="B3194" t="s">
        <v>3369</v>
      </c>
      <c r="C3194" t="s">
        <v>150</v>
      </c>
      <c r="D3194" s="155">
        <v>27.47</v>
      </c>
    </row>
    <row r="3195" spans="1:4" x14ac:dyDescent="0.25">
      <c r="A3195">
        <v>41002</v>
      </c>
      <c r="B3195" t="s">
        <v>3370</v>
      </c>
      <c r="C3195" t="s">
        <v>151</v>
      </c>
      <c r="D3195" s="168">
        <v>4822.93</v>
      </c>
    </row>
    <row r="3196" spans="1:4" x14ac:dyDescent="0.25">
      <c r="A3196">
        <v>4233</v>
      </c>
      <c r="B3196" t="s">
        <v>3371</v>
      </c>
      <c r="C3196" t="s">
        <v>150</v>
      </c>
      <c r="D3196" s="155">
        <v>21.63</v>
      </c>
    </row>
    <row r="3197" spans="1:4" x14ac:dyDescent="0.25">
      <c r="A3197">
        <v>41001</v>
      </c>
      <c r="B3197" t="s">
        <v>3372</v>
      </c>
      <c r="C3197" t="s">
        <v>151</v>
      </c>
      <c r="D3197" s="168">
        <v>3800.28</v>
      </c>
    </row>
    <row r="3198" spans="1:4" x14ac:dyDescent="0.25">
      <c r="A3198">
        <v>2</v>
      </c>
      <c r="B3198" t="s">
        <v>3373</v>
      </c>
      <c r="C3198" t="s">
        <v>149</v>
      </c>
      <c r="D3198" s="155">
        <v>20.82</v>
      </c>
    </row>
    <row r="3199" spans="1:4" x14ac:dyDescent="0.25">
      <c r="A3199">
        <v>36517</v>
      </c>
      <c r="B3199" t="s">
        <v>3374</v>
      </c>
      <c r="C3199" t="s">
        <v>145</v>
      </c>
      <c r="D3199" s="168">
        <v>737040</v>
      </c>
    </row>
    <row r="3200" spans="1:4" x14ac:dyDescent="0.25">
      <c r="A3200">
        <v>4262</v>
      </c>
      <c r="B3200" t="s">
        <v>3375</v>
      </c>
      <c r="C3200" t="s">
        <v>145</v>
      </c>
      <c r="D3200" s="168">
        <v>830000</v>
      </c>
    </row>
    <row r="3201" spans="1:4" x14ac:dyDescent="0.25">
      <c r="A3201">
        <v>4263</v>
      </c>
      <c r="B3201" t="s">
        <v>3376</v>
      </c>
      <c r="C3201" t="s">
        <v>145</v>
      </c>
      <c r="D3201" s="168">
        <v>1150933.27</v>
      </c>
    </row>
    <row r="3202" spans="1:4" x14ac:dyDescent="0.25">
      <c r="A3202">
        <v>36518</v>
      </c>
      <c r="B3202" t="s">
        <v>3377</v>
      </c>
      <c r="C3202" t="s">
        <v>145</v>
      </c>
      <c r="D3202" s="168">
        <v>1310293.27</v>
      </c>
    </row>
    <row r="3203" spans="1:4" x14ac:dyDescent="0.25">
      <c r="A3203">
        <v>14221</v>
      </c>
      <c r="B3203" t="s">
        <v>3378</v>
      </c>
      <c r="C3203" t="s">
        <v>145</v>
      </c>
      <c r="D3203" s="168">
        <v>764706.63</v>
      </c>
    </row>
    <row r="3204" spans="1:4" x14ac:dyDescent="0.25">
      <c r="A3204">
        <v>38402</v>
      </c>
      <c r="B3204" t="s">
        <v>3379</v>
      </c>
      <c r="C3204" t="s">
        <v>145</v>
      </c>
      <c r="D3204" s="155">
        <v>11.86</v>
      </c>
    </row>
    <row r="3205" spans="1:4" x14ac:dyDescent="0.25">
      <c r="A3205">
        <v>3412</v>
      </c>
      <c r="B3205" t="s">
        <v>3380</v>
      </c>
      <c r="C3205" t="s">
        <v>152</v>
      </c>
      <c r="D3205" s="155">
        <v>16.11</v>
      </c>
    </row>
    <row r="3206" spans="1:4" x14ac:dyDescent="0.25">
      <c r="A3206">
        <v>3413</v>
      </c>
      <c r="B3206" t="s">
        <v>3381</v>
      </c>
      <c r="C3206" t="s">
        <v>152</v>
      </c>
      <c r="D3206" s="155">
        <v>36.28</v>
      </c>
    </row>
    <row r="3207" spans="1:4" x14ac:dyDescent="0.25">
      <c r="A3207">
        <v>39744</v>
      </c>
      <c r="B3207" t="s">
        <v>3382</v>
      </c>
      <c r="C3207" t="s">
        <v>152</v>
      </c>
      <c r="D3207" s="155">
        <v>28.17</v>
      </c>
    </row>
    <row r="3208" spans="1:4" x14ac:dyDescent="0.25">
      <c r="A3208">
        <v>39745</v>
      </c>
      <c r="B3208" t="s">
        <v>3383</v>
      </c>
      <c r="C3208" t="s">
        <v>152</v>
      </c>
      <c r="D3208" s="155">
        <v>59.46</v>
      </c>
    </row>
    <row r="3209" spans="1:4" x14ac:dyDescent="0.25">
      <c r="A3209">
        <v>39637</v>
      </c>
      <c r="B3209" t="s">
        <v>3384</v>
      </c>
      <c r="C3209" t="s">
        <v>152</v>
      </c>
      <c r="D3209" s="155">
        <v>99.62</v>
      </c>
    </row>
    <row r="3210" spans="1:4" x14ac:dyDescent="0.25">
      <c r="A3210">
        <v>39638</v>
      </c>
      <c r="B3210" t="s">
        <v>3385</v>
      </c>
      <c r="C3210" t="s">
        <v>152</v>
      </c>
      <c r="D3210" s="155">
        <v>112.73</v>
      </c>
    </row>
    <row r="3211" spans="1:4" x14ac:dyDescent="0.25">
      <c r="A3211">
        <v>39639</v>
      </c>
      <c r="B3211" t="s">
        <v>3386</v>
      </c>
      <c r="C3211" t="s">
        <v>152</v>
      </c>
      <c r="D3211" s="155">
        <v>170.08</v>
      </c>
    </row>
    <row r="3212" spans="1:4" x14ac:dyDescent="0.25">
      <c r="A3212">
        <v>39517</v>
      </c>
      <c r="B3212" t="s">
        <v>3387</v>
      </c>
      <c r="C3212" t="s">
        <v>152</v>
      </c>
      <c r="D3212" s="155">
        <v>272.10000000000002</v>
      </c>
    </row>
    <row r="3213" spans="1:4" x14ac:dyDescent="0.25">
      <c r="A3213">
        <v>39518</v>
      </c>
      <c r="B3213" t="s">
        <v>3388</v>
      </c>
      <c r="C3213" t="s">
        <v>152</v>
      </c>
      <c r="D3213" s="155">
        <v>322.58999999999997</v>
      </c>
    </row>
    <row r="3214" spans="1:4" x14ac:dyDescent="0.25">
      <c r="A3214">
        <v>38366</v>
      </c>
      <c r="B3214" t="s">
        <v>3389</v>
      </c>
      <c r="C3214" t="s">
        <v>152</v>
      </c>
      <c r="D3214" s="155">
        <v>5.81</v>
      </c>
    </row>
    <row r="3215" spans="1:4" x14ac:dyDescent="0.25">
      <c r="A3215">
        <v>11703</v>
      </c>
      <c r="B3215" t="s">
        <v>3390</v>
      </c>
      <c r="C3215" t="s">
        <v>145</v>
      </c>
      <c r="D3215" s="155">
        <v>30.16</v>
      </c>
    </row>
    <row r="3216" spans="1:4" x14ac:dyDescent="0.25">
      <c r="A3216">
        <v>37400</v>
      </c>
      <c r="B3216" t="s">
        <v>3391</v>
      </c>
      <c r="C3216" t="s">
        <v>145</v>
      </c>
      <c r="D3216" s="155">
        <v>72.77</v>
      </c>
    </row>
    <row r="3217" spans="1:4" x14ac:dyDescent="0.25">
      <c r="A3217">
        <v>25400</v>
      </c>
      <c r="B3217" t="s">
        <v>3392</v>
      </c>
      <c r="C3217" t="s">
        <v>145</v>
      </c>
      <c r="D3217" s="168">
        <v>4055.32</v>
      </c>
    </row>
    <row r="3218" spans="1:4" x14ac:dyDescent="0.25">
      <c r="A3218">
        <v>4276</v>
      </c>
      <c r="B3218" t="s">
        <v>3393</v>
      </c>
      <c r="C3218" t="s">
        <v>145</v>
      </c>
      <c r="D3218" s="155">
        <v>155.44</v>
      </c>
    </row>
    <row r="3219" spans="1:4" x14ac:dyDescent="0.25">
      <c r="A3219">
        <v>4273</v>
      </c>
      <c r="B3219" t="s">
        <v>3394</v>
      </c>
      <c r="C3219" t="s">
        <v>145</v>
      </c>
      <c r="D3219" s="155">
        <v>282.22000000000003</v>
      </c>
    </row>
    <row r="3220" spans="1:4" x14ac:dyDescent="0.25">
      <c r="A3220">
        <v>4274</v>
      </c>
      <c r="B3220" t="s">
        <v>3395</v>
      </c>
      <c r="C3220" t="s">
        <v>145</v>
      </c>
      <c r="D3220" s="155">
        <v>103.25</v>
      </c>
    </row>
    <row r="3221" spans="1:4" x14ac:dyDescent="0.25">
      <c r="A3221">
        <v>39438</v>
      </c>
      <c r="B3221" t="s">
        <v>3396</v>
      </c>
      <c r="C3221" t="s">
        <v>145</v>
      </c>
      <c r="D3221" s="155">
        <v>0.28000000000000003</v>
      </c>
    </row>
    <row r="3222" spans="1:4" x14ac:dyDescent="0.25">
      <c r="A3222">
        <v>11963</v>
      </c>
      <c r="B3222" t="s">
        <v>3397</v>
      </c>
      <c r="C3222" t="s">
        <v>145</v>
      </c>
      <c r="D3222" s="155">
        <v>10.1</v>
      </c>
    </row>
    <row r="3223" spans="1:4" x14ac:dyDescent="0.25">
      <c r="A3223">
        <v>11964</v>
      </c>
      <c r="B3223" t="s">
        <v>3398</v>
      </c>
      <c r="C3223" t="s">
        <v>145</v>
      </c>
      <c r="D3223" s="155">
        <v>2.5499999999999998</v>
      </c>
    </row>
    <row r="3224" spans="1:4" x14ac:dyDescent="0.25">
      <c r="A3224">
        <v>4379</v>
      </c>
      <c r="B3224" t="s">
        <v>3399</v>
      </c>
      <c r="C3224" t="s">
        <v>145</v>
      </c>
      <c r="D3224" s="155">
        <v>0.05</v>
      </c>
    </row>
    <row r="3225" spans="1:4" x14ac:dyDescent="0.25">
      <c r="A3225">
        <v>4377</v>
      </c>
      <c r="B3225" t="s">
        <v>3400</v>
      </c>
      <c r="C3225" t="s">
        <v>145</v>
      </c>
      <c r="D3225" s="155">
        <v>0.2</v>
      </c>
    </row>
    <row r="3226" spans="1:4" x14ac:dyDescent="0.25">
      <c r="A3226">
        <v>4356</v>
      </c>
      <c r="B3226" t="s">
        <v>3401</v>
      </c>
      <c r="C3226" t="s">
        <v>145</v>
      </c>
      <c r="D3226" s="155">
        <v>0.28000000000000003</v>
      </c>
    </row>
    <row r="3227" spans="1:4" x14ac:dyDescent="0.25">
      <c r="A3227">
        <v>13246</v>
      </c>
      <c r="B3227" t="s">
        <v>3402</v>
      </c>
      <c r="C3227" t="s">
        <v>145</v>
      </c>
      <c r="D3227" s="155">
        <v>0.48</v>
      </c>
    </row>
    <row r="3228" spans="1:4" x14ac:dyDescent="0.25">
      <c r="A3228">
        <v>4346</v>
      </c>
      <c r="B3228" t="s">
        <v>3403</v>
      </c>
      <c r="C3228" t="s">
        <v>145</v>
      </c>
      <c r="D3228" s="155">
        <v>10.82</v>
      </c>
    </row>
    <row r="3229" spans="1:4" x14ac:dyDescent="0.25">
      <c r="A3229">
        <v>11955</v>
      </c>
      <c r="B3229" t="s">
        <v>3404</v>
      </c>
      <c r="C3229" t="s">
        <v>145</v>
      </c>
      <c r="D3229" s="155">
        <v>4.74</v>
      </c>
    </row>
    <row r="3230" spans="1:4" x14ac:dyDescent="0.25">
      <c r="A3230">
        <v>11960</v>
      </c>
      <c r="B3230" t="s">
        <v>3405</v>
      </c>
      <c r="C3230" t="s">
        <v>145</v>
      </c>
      <c r="D3230" s="155">
        <v>0.16</v>
      </c>
    </row>
    <row r="3231" spans="1:4" x14ac:dyDescent="0.25">
      <c r="A3231">
        <v>4333</v>
      </c>
      <c r="B3231" t="s">
        <v>3406</v>
      </c>
      <c r="C3231" t="s">
        <v>145</v>
      </c>
      <c r="D3231" s="155">
        <v>0.28000000000000003</v>
      </c>
    </row>
    <row r="3232" spans="1:4" x14ac:dyDescent="0.25">
      <c r="A3232">
        <v>4358</v>
      </c>
      <c r="B3232" t="s">
        <v>3407</v>
      </c>
      <c r="C3232" t="s">
        <v>145</v>
      </c>
      <c r="D3232" s="155">
        <v>2.16</v>
      </c>
    </row>
    <row r="3233" spans="1:4" x14ac:dyDescent="0.25">
      <c r="A3233">
        <v>39435</v>
      </c>
      <c r="B3233" t="s">
        <v>3408</v>
      </c>
      <c r="C3233" t="s">
        <v>145</v>
      </c>
      <c r="D3233" s="155">
        <v>0.11</v>
      </c>
    </row>
    <row r="3234" spans="1:4" x14ac:dyDescent="0.25">
      <c r="A3234">
        <v>39436</v>
      </c>
      <c r="B3234" t="s">
        <v>3409</v>
      </c>
      <c r="C3234" t="s">
        <v>145</v>
      </c>
      <c r="D3234" s="155">
        <v>0.18</v>
      </c>
    </row>
    <row r="3235" spans="1:4" x14ac:dyDescent="0.25">
      <c r="A3235">
        <v>39437</v>
      </c>
      <c r="B3235" t="s">
        <v>3410</v>
      </c>
      <c r="C3235" t="s">
        <v>145</v>
      </c>
      <c r="D3235" s="155">
        <v>0.24</v>
      </c>
    </row>
    <row r="3236" spans="1:4" x14ac:dyDescent="0.25">
      <c r="A3236">
        <v>39439</v>
      </c>
      <c r="B3236" t="s">
        <v>3411</v>
      </c>
      <c r="C3236" t="s">
        <v>145</v>
      </c>
      <c r="D3236" s="155">
        <v>0.16</v>
      </c>
    </row>
    <row r="3237" spans="1:4" x14ac:dyDescent="0.25">
      <c r="A3237">
        <v>39440</v>
      </c>
      <c r="B3237" t="s">
        <v>3412</v>
      </c>
      <c r="C3237" t="s">
        <v>145</v>
      </c>
      <c r="D3237" s="155">
        <v>0.21</v>
      </c>
    </row>
    <row r="3238" spans="1:4" x14ac:dyDescent="0.25">
      <c r="A3238">
        <v>39441</v>
      </c>
      <c r="B3238" t="s">
        <v>3413</v>
      </c>
      <c r="C3238" t="s">
        <v>145</v>
      </c>
      <c r="D3238" s="155">
        <v>0.27</v>
      </c>
    </row>
    <row r="3239" spans="1:4" x14ac:dyDescent="0.25">
      <c r="A3239">
        <v>39442</v>
      </c>
      <c r="B3239" t="s">
        <v>3414</v>
      </c>
      <c r="C3239" t="s">
        <v>145</v>
      </c>
      <c r="D3239" s="155">
        <v>0.19</v>
      </c>
    </row>
    <row r="3240" spans="1:4" x14ac:dyDescent="0.25">
      <c r="A3240">
        <v>39443</v>
      </c>
      <c r="B3240" t="s">
        <v>3415</v>
      </c>
      <c r="C3240" t="s">
        <v>145</v>
      </c>
      <c r="D3240" s="155">
        <v>0.26</v>
      </c>
    </row>
    <row r="3241" spans="1:4" x14ac:dyDescent="0.25">
      <c r="A3241">
        <v>4329</v>
      </c>
      <c r="B3241" t="s">
        <v>3416</v>
      </c>
      <c r="C3241" t="s">
        <v>145</v>
      </c>
      <c r="D3241" s="155">
        <v>2.31</v>
      </c>
    </row>
    <row r="3242" spans="1:4" x14ac:dyDescent="0.25">
      <c r="A3242">
        <v>4383</v>
      </c>
      <c r="B3242" t="s">
        <v>3417</v>
      </c>
      <c r="C3242" t="s">
        <v>145</v>
      </c>
      <c r="D3242" s="155">
        <v>20.89</v>
      </c>
    </row>
    <row r="3243" spans="1:4" x14ac:dyDescent="0.25">
      <c r="A3243">
        <v>4344</v>
      </c>
      <c r="B3243" t="s">
        <v>3418</v>
      </c>
      <c r="C3243" t="s">
        <v>145</v>
      </c>
      <c r="D3243" s="155">
        <v>21.89</v>
      </c>
    </row>
    <row r="3244" spans="1:4" x14ac:dyDescent="0.25">
      <c r="A3244">
        <v>436</v>
      </c>
      <c r="B3244" t="s">
        <v>3419</v>
      </c>
      <c r="C3244" t="s">
        <v>145</v>
      </c>
      <c r="D3244" s="155">
        <v>13.25</v>
      </c>
    </row>
    <row r="3245" spans="1:4" x14ac:dyDescent="0.25">
      <c r="A3245">
        <v>442</v>
      </c>
      <c r="B3245" t="s">
        <v>3420</v>
      </c>
      <c r="C3245" t="s">
        <v>145</v>
      </c>
      <c r="D3245" s="155">
        <v>7.83</v>
      </c>
    </row>
    <row r="3246" spans="1:4" x14ac:dyDescent="0.25">
      <c r="A3246">
        <v>11953</v>
      </c>
      <c r="B3246" t="s">
        <v>3421</v>
      </c>
      <c r="C3246" t="s">
        <v>145</v>
      </c>
      <c r="D3246" s="155">
        <v>3.47</v>
      </c>
    </row>
    <row r="3247" spans="1:4" x14ac:dyDescent="0.25">
      <c r="A3247">
        <v>4335</v>
      </c>
      <c r="B3247" t="s">
        <v>3422</v>
      </c>
      <c r="C3247" t="s">
        <v>145</v>
      </c>
      <c r="D3247" s="155">
        <v>14.7</v>
      </c>
    </row>
    <row r="3248" spans="1:4" x14ac:dyDescent="0.25">
      <c r="A3248">
        <v>4334</v>
      </c>
      <c r="B3248" t="s">
        <v>3423</v>
      </c>
      <c r="C3248" t="s">
        <v>145</v>
      </c>
      <c r="D3248" s="155">
        <v>20.16</v>
      </c>
    </row>
    <row r="3249" spans="1:4" x14ac:dyDescent="0.25">
      <c r="A3249">
        <v>4343</v>
      </c>
      <c r="B3249" t="s">
        <v>3424</v>
      </c>
      <c r="C3249" t="s">
        <v>145</v>
      </c>
      <c r="D3249" s="155">
        <v>4.96</v>
      </c>
    </row>
    <row r="3250" spans="1:4" x14ac:dyDescent="0.25">
      <c r="A3250">
        <v>430</v>
      </c>
      <c r="B3250" t="s">
        <v>3425</v>
      </c>
      <c r="C3250" t="s">
        <v>145</v>
      </c>
      <c r="D3250" s="155">
        <v>11.85</v>
      </c>
    </row>
    <row r="3251" spans="1:4" x14ac:dyDescent="0.25">
      <c r="A3251">
        <v>441</v>
      </c>
      <c r="B3251" t="s">
        <v>3426</v>
      </c>
      <c r="C3251" t="s">
        <v>145</v>
      </c>
      <c r="D3251" s="155">
        <v>13.05</v>
      </c>
    </row>
    <row r="3252" spans="1:4" x14ac:dyDescent="0.25">
      <c r="A3252">
        <v>431</v>
      </c>
      <c r="B3252" t="s">
        <v>3427</v>
      </c>
      <c r="C3252" t="s">
        <v>145</v>
      </c>
      <c r="D3252" s="155">
        <v>15.75</v>
      </c>
    </row>
    <row r="3253" spans="1:4" x14ac:dyDescent="0.25">
      <c r="A3253">
        <v>432</v>
      </c>
      <c r="B3253" t="s">
        <v>3428</v>
      </c>
      <c r="C3253" t="s">
        <v>145</v>
      </c>
      <c r="D3253" s="155">
        <v>17.38</v>
      </c>
    </row>
    <row r="3254" spans="1:4" x14ac:dyDescent="0.25">
      <c r="A3254">
        <v>429</v>
      </c>
      <c r="B3254" t="s">
        <v>3429</v>
      </c>
      <c r="C3254" t="s">
        <v>145</v>
      </c>
      <c r="D3254" s="155">
        <v>23.43</v>
      </c>
    </row>
    <row r="3255" spans="1:4" x14ac:dyDescent="0.25">
      <c r="A3255">
        <v>439</v>
      </c>
      <c r="B3255" t="s">
        <v>3430</v>
      </c>
      <c r="C3255" t="s">
        <v>145</v>
      </c>
      <c r="D3255" s="155">
        <v>19.97</v>
      </c>
    </row>
    <row r="3256" spans="1:4" x14ac:dyDescent="0.25">
      <c r="A3256">
        <v>433</v>
      </c>
      <c r="B3256" t="s">
        <v>3431</v>
      </c>
      <c r="C3256" t="s">
        <v>145</v>
      </c>
      <c r="D3256" s="155">
        <v>23.31</v>
      </c>
    </row>
    <row r="3257" spans="1:4" x14ac:dyDescent="0.25">
      <c r="A3257">
        <v>437</v>
      </c>
      <c r="B3257" t="s">
        <v>3432</v>
      </c>
      <c r="C3257" t="s">
        <v>145</v>
      </c>
      <c r="D3257" s="155">
        <v>30.97</v>
      </c>
    </row>
    <row r="3258" spans="1:4" x14ac:dyDescent="0.25">
      <c r="A3258">
        <v>11790</v>
      </c>
      <c r="B3258" t="s">
        <v>3433</v>
      </c>
      <c r="C3258" t="s">
        <v>145</v>
      </c>
      <c r="D3258" s="155">
        <v>35.130000000000003</v>
      </c>
    </row>
    <row r="3259" spans="1:4" x14ac:dyDescent="0.25">
      <c r="A3259">
        <v>428</v>
      </c>
      <c r="B3259" t="s">
        <v>3434</v>
      </c>
      <c r="C3259" t="s">
        <v>145</v>
      </c>
      <c r="D3259" s="155">
        <v>38.200000000000003</v>
      </c>
    </row>
    <row r="3260" spans="1:4" x14ac:dyDescent="0.25">
      <c r="A3260">
        <v>4384</v>
      </c>
      <c r="B3260" t="s">
        <v>3435</v>
      </c>
      <c r="C3260" t="s">
        <v>145</v>
      </c>
      <c r="D3260" s="155">
        <v>24</v>
      </c>
    </row>
    <row r="3261" spans="1:4" x14ac:dyDescent="0.25">
      <c r="A3261">
        <v>4351</v>
      </c>
      <c r="B3261" t="s">
        <v>3436</v>
      </c>
      <c r="C3261" t="s">
        <v>145</v>
      </c>
      <c r="D3261" s="155">
        <v>17.79</v>
      </c>
    </row>
    <row r="3262" spans="1:4" x14ac:dyDescent="0.25">
      <c r="A3262">
        <v>11054</v>
      </c>
      <c r="B3262" t="s">
        <v>3437</v>
      </c>
      <c r="C3262" t="s">
        <v>145</v>
      </c>
      <c r="D3262" s="155">
        <v>0.06</v>
      </c>
    </row>
    <row r="3263" spans="1:4" x14ac:dyDescent="0.25">
      <c r="A3263">
        <v>11055</v>
      </c>
      <c r="B3263" t="s">
        <v>3438</v>
      </c>
      <c r="C3263" t="s">
        <v>145</v>
      </c>
      <c r="D3263" s="155">
        <v>0.09</v>
      </c>
    </row>
    <row r="3264" spans="1:4" x14ac:dyDescent="0.25">
      <c r="A3264">
        <v>11056</v>
      </c>
      <c r="B3264" t="s">
        <v>3439</v>
      </c>
      <c r="C3264" t="s">
        <v>145</v>
      </c>
      <c r="D3264" s="155">
        <v>0.1</v>
      </c>
    </row>
    <row r="3265" spans="1:4" x14ac:dyDescent="0.25">
      <c r="A3265">
        <v>11057</v>
      </c>
      <c r="B3265" t="s">
        <v>3440</v>
      </c>
      <c r="C3265" t="s">
        <v>145</v>
      </c>
      <c r="D3265" s="155">
        <v>0.21</v>
      </c>
    </row>
    <row r="3266" spans="1:4" x14ac:dyDescent="0.25">
      <c r="A3266">
        <v>11059</v>
      </c>
      <c r="B3266" t="s">
        <v>3441</v>
      </c>
      <c r="C3266" t="s">
        <v>145</v>
      </c>
      <c r="D3266" s="155">
        <v>0.42</v>
      </c>
    </row>
    <row r="3267" spans="1:4" x14ac:dyDescent="0.25">
      <c r="A3267">
        <v>11058</v>
      </c>
      <c r="B3267" t="s">
        <v>3442</v>
      </c>
      <c r="C3267" t="s">
        <v>145</v>
      </c>
      <c r="D3267" s="155">
        <v>0.54</v>
      </c>
    </row>
    <row r="3268" spans="1:4" x14ac:dyDescent="0.25">
      <c r="A3268">
        <v>4380</v>
      </c>
      <c r="B3268" t="s">
        <v>3443</v>
      </c>
      <c r="C3268" t="s">
        <v>145</v>
      </c>
      <c r="D3268" s="155">
        <v>1.81</v>
      </c>
    </row>
    <row r="3269" spans="1:4" x14ac:dyDescent="0.25">
      <c r="A3269">
        <v>4299</v>
      </c>
      <c r="B3269" t="s">
        <v>3444</v>
      </c>
      <c r="C3269" t="s">
        <v>145</v>
      </c>
      <c r="D3269" s="155">
        <v>1.71</v>
      </c>
    </row>
    <row r="3270" spans="1:4" x14ac:dyDescent="0.25">
      <c r="A3270">
        <v>4304</v>
      </c>
      <c r="B3270" t="s">
        <v>3445</v>
      </c>
      <c r="C3270" t="s">
        <v>145</v>
      </c>
      <c r="D3270" s="155">
        <v>2.33</v>
      </c>
    </row>
    <row r="3271" spans="1:4" x14ac:dyDescent="0.25">
      <c r="A3271">
        <v>4305</v>
      </c>
      <c r="B3271" t="s">
        <v>3446</v>
      </c>
      <c r="C3271" t="s">
        <v>145</v>
      </c>
      <c r="D3271" s="155">
        <v>2.71</v>
      </c>
    </row>
    <row r="3272" spans="1:4" x14ac:dyDescent="0.25">
      <c r="A3272">
        <v>4306</v>
      </c>
      <c r="B3272" t="s">
        <v>3447</v>
      </c>
      <c r="C3272" t="s">
        <v>145</v>
      </c>
      <c r="D3272" s="155">
        <v>3.14</v>
      </c>
    </row>
    <row r="3273" spans="1:4" x14ac:dyDescent="0.25">
      <c r="A3273">
        <v>4308</v>
      </c>
      <c r="B3273" t="s">
        <v>3448</v>
      </c>
      <c r="C3273" t="s">
        <v>145</v>
      </c>
      <c r="D3273" s="155">
        <v>6.51</v>
      </c>
    </row>
    <row r="3274" spans="1:4" x14ac:dyDescent="0.25">
      <c r="A3274">
        <v>4302</v>
      </c>
      <c r="B3274" t="s">
        <v>3449</v>
      </c>
      <c r="C3274" t="s">
        <v>145</v>
      </c>
      <c r="D3274" s="155">
        <v>4.88</v>
      </c>
    </row>
    <row r="3275" spans="1:4" x14ac:dyDescent="0.25">
      <c r="A3275">
        <v>4300</v>
      </c>
      <c r="B3275" t="s">
        <v>3450</v>
      </c>
      <c r="C3275" t="s">
        <v>145</v>
      </c>
      <c r="D3275" s="155">
        <v>1.1599999999999999</v>
      </c>
    </row>
    <row r="3276" spans="1:4" x14ac:dyDescent="0.25">
      <c r="A3276">
        <v>4301</v>
      </c>
      <c r="B3276" t="s">
        <v>3451</v>
      </c>
      <c r="C3276" t="s">
        <v>145</v>
      </c>
      <c r="D3276" s="155">
        <v>1.42</v>
      </c>
    </row>
    <row r="3277" spans="1:4" x14ac:dyDescent="0.25">
      <c r="A3277">
        <v>4320</v>
      </c>
      <c r="B3277" t="s">
        <v>3452</v>
      </c>
      <c r="C3277" t="s">
        <v>145</v>
      </c>
      <c r="D3277" s="155">
        <v>4.3099999999999996</v>
      </c>
    </row>
    <row r="3278" spans="1:4" x14ac:dyDescent="0.25">
      <c r="A3278">
        <v>4318</v>
      </c>
      <c r="B3278" t="s">
        <v>3453</v>
      </c>
      <c r="C3278" t="s">
        <v>145</v>
      </c>
      <c r="D3278" s="155">
        <v>2.1</v>
      </c>
    </row>
    <row r="3279" spans="1:4" x14ac:dyDescent="0.25">
      <c r="A3279">
        <v>40547</v>
      </c>
      <c r="B3279" t="s">
        <v>3454</v>
      </c>
      <c r="C3279" t="s">
        <v>159</v>
      </c>
      <c r="D3279" s="155">
        <v>29.16</v>
      </c>
    </row>
    <row r="3280" spans="1:4" x14ac:dyDescent="0.25">
      <c r="A3280">
        <v>11962</v>
      </c>
      <c r="B3280" t="s">
        <v>3455</v>
      </c>
      <c r="C3280" t="s">
        <v>145</v>
      </c>
      <c r="D3280" s="155">
        <v>0.24</v>
      </c>
    </row>
    <row r="3281" spans="1:4" x14ac:dyDescent="0.25">
      <c r="A3281">
        <v>4332</v>
      </c>
      <c r="B3281" t="s">
        <v>3456</v>
      </c>
      <c r="C3281" t="s">
        <v>145</v>
      </c>
      <c r="D3281" s="155">
        <v>1.1599999999999999</v>
      </c>
    </row>
    <row r="3282" spans="1:4" x14ac:dyDescent="0.25">
      <c r="A3282">
        <v>4331</v>
      </c>
      <c r="B3282" t="s">
        <v>3457</v>
      </c>
      <c r="C3282" t="s">
        <v>145</v>
      </c>
      <c r="D3282" s="155">
        <v>4.37</v>
      </c>
    </row>
    <row r="3283" spans="1:4" x14ac:dyDescent="0.25">
      <c r="A3283">
        <v>4336</v>
      </c>
      <c r="B3283" t="s">
        <v>3458</v>
      </c>
      <c r="C3283" t="s">
        <v>145</v>
      </c>
      <c r="D3283" s="155">
        <v>5.6</v>
      </c>
    </row>
    <row r="3284" spans="1:4" x14ac:dyDescent="0.25">
      <c r="A3284">
        <v>13294</v>
      </c>
      <c r="B3284" t="s">
        <v>3459</v>
      </c>
      <c r="C3284" t="s">
        <v>145</v>
      </c>
      <c r="D3284" s="155">
        <v>1.6</v>
      </c>
    </row>
    <row r="3285" spans="1:4" x14ac:dyDescent="0.25">
      <c r="A3285">
        <v>11948</v>
      </c>
      <c r="B3285" t="s">
        <v>3460</v>
      </c>
      <c r="C3285" t="s">
        <v>145</v>
      </c>
      <c r="D3285" s="155">
        <v>0.72</v>
      </c>
    </row>
    <row r="3286" spans="1:4" x14ac:dyDescent="0.25">
      <c r="A3286">
        <v>4382</v>
      </c>
      <c r="B3286" t="s">
        <v>3461</v>
      </c>
      <c r="C3286" t="s">
        <v>145</v>
      </c>
      <c r="D3286" s="155">
        <v>1.2</v>
      </c>
    </row>
    <row r="3287" spans="1:4" x14ac:dyDescent="0.25">
      <c r="A3287">
        <v>4354</v>
      </c>
      <c r="B3287" t="s">
        <v>3462</v>
      </c>
      <c r="C3287" t="s">
        <v>145</v>
      </c>
      <c r="D3287" s="155">
        <v>50.21</v>
      </c>
    </row>
    <row r="3288" spans="1:4" x14ac:dyDescent="0.25">
      <c r="A3288">
        <v>40839</v>
      </c>
      <c r="B3288" t="s">
        <v>3463</v>
      </c>
      <c r="C3288" t="s">
        <v>159</v>
      </c>
      <c r="D3288" s="155">
        <v>120.83</v>
      </c>
    </row>
    <row r="3289" spans="1:4" x14ac:dyDescent="0.25">
      <c r="A3289">
        <v>40552</v>
      </c>
      <c r="B3289" t="s">
        <v>3464</v>
      </c>
      <c r="C3289" t="s">
        <v>159</v>
      </c>
      <c r="D3289" s="155">
        <v>49.99</v>
      </c>
    </row>
    <row r="3290" spans="1:4" x14ac:dyDescent="0.25">
      <c r="A3290">
        <v>40549</v>
      </c>
      <c r="B3290" t="s">
        <v>3465</v>
      </c>
      <c r="C3290" t="s">
        <v>159</v>
      </c>
      <c r="D3290" s="155">
        <v>197.91</v>
      </c>
    </row>
    <row r="3291" spans="1:4" x14ac:dyDescent="0.25">
      <c r="A3291">
        <v>4385</v>
      </c>
      <c r="B3291" t="s">
        <v>3466</v>
      </c>
      <c r="C3291" t="s">
        <v>164</v>
      </c>
      <c r="D3291" s="168">
        <v>5122.96</v>
      </c>
    </row>
    <row r="3292" spans="1:4" x14ac:dyDescent="0.25">
      <c r="A3292">
        <v>20078</v>
      </c>
      <c r="B3292" t="s">
        <v>3467</v>
      </c>
      <c r="C3292" t="s">
        <v>145</v>
      </c>
      <c r="D3292" s="155">
        <v>29.34</v>
      </c>
    </row>
    <row r="3293" spans="1:4" x14ac:dyDescent="0.25">
      <c r="A3293">
        <v>39897</v>
      </c>
      <c r="B3293" t="s">
        <v>3468</v>
      </c>
      <c r="C3293" t="s">
        <v>145</v>
      </c>
      <c r="D3293" s="155">
        <v>51.27</v>
      </c>
    </row>
    <row r="3294" spans="1:4" x14ac:dyDescent="0.25">
      <c r="A3294">
        <v>118</v>
      </c>
      <c r="B3294" t="s">
        <v>3469</v>
      </c>
      <c r="C3294" t="s">
        <v>145</v>
      </c>
      <c r="D3294" s="155">
        <v>62.03</v>
      </c>
    </row>
    <row r="3295" spans="1:4" x14ac:dyDescent="0.25">
      <c r="A3295">
        <v>4396</v>
      </c>
      <c r="B3295" t="s">
        <v>3470</v>
      </c>
      <c r="C3295" t="s">
        <v>152</v>
      </c>
      <c r="D3295" s="155">
        <v>221.93</v>
      </c>
    </row>
    <row r="3296" spans="1:4" x14ac:dyDescent="0.25">
      <c r="A3296">
        <v>36881</v>
      </c>
      <c r="B3296" t="s">
        <v>3471</v>
      </c>
      <c r="C3296" t="s">
        <v>152</v>
      </c>
      <c r="D3296" s="155">
        <v>142.93</v>
      </c>
    </row>
    <row r="3297" spans="1:4" x14ac:dyDescent="0.25">
      <c r="A3297">
        <v>4397</v>
      </c>
      <c r="B3297" t="s">
        <v>3472</v>
      </c>
      <c r="C3297" t="s">
        <v>152</v>
      </c>
      <c r="D3297" s="155">
        <v>241.41</v>
      </c>
    </row>
    <row r="3298" spans="1:4" x14ac:dyDescent="0.25">
      <c r="A3298">
        <v>36882</v>
      </c>
      <c r="B3298" t="s">
        <v>3473</v>
      </c>
      <c r="C3298" t="s">
        <v>152</v>
      </c>
      <c r="D3298" s="155">
        <v>170.91</v>
      </c>
    </row>
    <row r="3299" spans="1:4" x14ac:dyDescent="0.25">
      <c r="A3299">
        <v>4751</v>
      </c>
      <c r="B3299" t="s">
        <v>3474</v>
      </c>
      <c r="C3299" t="s">
        <v>150</v>
      </c>
      <c r="D3299" s="155">
        <v>19.59</v>
      </c>
    </row>
    <row r="3300" spans="1:4" x14ac:dyDescent="0.25">
      <c r="A3300">
        <v>41066</v>
      </c>
      <c r="B3300" t="s">
        <v>3475</v>
      </c>
      <c r="C3300" t="s">
        <v>151</v>
      </c>
      <c r="D3300" s="168">
        <v>3440.36</v>
      </c>
    </row>
    <row r="3301" spans="1:4" x14ac:dyDescent="0.25">
      <c r="A3301">
        <v>39604</v>
      </c>
      <c r="B3301" t="s">
        <v>3476</v>
      </c>
      <c r="C3301" t="s">
        <v>145</v>
      </c>
      <c r="D3301" s="155">
        <v>8.9</v>
      </c>
    </row>
    <row r="3302" spans="1:4" x14ac:dyDescent="0.25">
      <c r="A3302">
        <v>39605</v>
      </c>
      <c r="B3302" t="s">
        <v>3477</v>
      </c>
      <c r="C3302" t="s">
        <v>145</v>
      </c>
      <c r="D3302" s="155">
        <v>9.67</v>
      </c>
    </row>
    <row r="3303" spans="1:4" x14ac:dyDescent="0.25">
      <c r="A3303">
        <v>39606</v>
      </c>
      <c r="B3303" t="s">
        <v>3478</v>
      </c>
      <c r="C3303" t="s">
        <v>145</v>
      </c>
      <c r="D3303" s="155">
        <v>16.940000000000001</v>
      </c>
    </row>
    <row r="3304" spans="1:4" x14ac:dyDescent="0.25">
      <c r="A3304">
        <v>39607</v>
      </c>
      <c r="B3304" t="s">
        <v>3479</v>
      </c>
      <c r="C3304" t="s">
        <v>145</v>
      </c>
      <c r="D3304" s="155">
        <v>22.92</v>
      </c>
    </row>
    <row r="3305" spans="1:4" x14ac:dyDescent="0.25">
      <c r="A3305">
        <v>39594</v>
      </c>
      <c r="B3305" t="s">
        <v>3480</v>
      </c>
      <c r="C3305" t="s">
        <v>145</v>
      </c>
      <c r="D3305" s="155">
        <v>736.94</v>
      </c>
    </row>
    <row r="3306" spans="1:4" x14ac:dyDescent="0.25">
      <c r="A3306">
        <v>39596</v>
      </c>
      <c r="B3306" t="s">
        <v>3481</v>
      </c>
      <c r="C3306" t="s">
        <v>145</v>
      </c>
      <c r="D3306" s="168">
        <v>1973.59</v>
      </c>
    </row>
    <row r="3307" spans="1:4" x14ac:dyDescent="0.25">
      <c r="A3307">
        <v>39595</v>
      </c>
      <c r="B3307" t="s">
        <v>3482</v>
      </c>
      <c r="C3307" t="s">
        <v>145</v>
      </c>
      <c r="D3307" s="168">
        <v>4434.37</v>
      </c>
    </row>
    <row r="3308" spans="1:4" x14ac:dyDescent="0.25">
      <c r="A3308">
        <v>39597</v>
      </c>
      <c r="B3308" t="s">
        <v>3483</v>
      </c>
      <c r="C3308" t="s">
        <v>145</v>
      </c>
      <c r="D3308" s="168">
        <v>6955.91</v>
      </c>
    </row>
    <row r="3309" spans="1:4" x14ac:dyDescent="0.25">
      <c r="A3309">
        <v>10731</v>
      </c>
      <c r="B3309" t="s">
        <v>3484</v>
      </c>
      <c r="C3309" t="s">
        <v>152</v>
      </c>
      <c r="D3309" s="155">
        <v>42.5</v>
      </c>
    </row>
    <row r="3310" spans="1:4" x14ac:dyDescent="0.25">
      <c r="A3310">
        <v>4704</v>
      </c>
      <c r="B3310" t="s">
        <v>3485</v>
      </c>
      <c r="C3310" t="s">
        <v>152</v>
      </c>
      <c r="D3310" s="155">
        <v>38.35</v>
      </c>
    </row>
    <row r="3311" spans="1:4" x14ac:dyDescent="0.25">
      <c r="A3311">
        <v>10730</v>
      </c>
      <c r="B3311" t="s">
        <v>3486</v>
      </c>
      <c r="C3311" t="s">
        <v>152</v>
      </c>
      <c r="D3311" s="155">
        <v>41.09</v>
      </c>
    </row>
    <row r="3312" spans="1:4" x14ac:dyDescent="0.25">
      <c r="A3312">
        <v>4729</v>
      </c>
      <c r="B3312" t="s">
        <v>3487</v>
      </c>
      <c r="C3312" t="s">
        <v>149</v>
      </c>
      <c r="D3312" s="155">
        <v>138.32</v>
      </c>
    </row>
    <row r="3313" spans="1:4" x14ac:dyDescent="0.25">
      <c r="A3313">
        <v>4720</v>
      </c>
      <c r="B3313" t="s">
        <v>3488</v>
      </c>
      <c r="C3313" t="s">
        <v>149</v>
      </c>
      <c r="D3313" s="155">
        <v>158.49</v>
      </c>
    </row>
    <row r="3314" spans="1:4" x14ac:dyDescent="0.25">
      <c r="A3314">
        <v>4721</v>
      </c>
      <c r="B3314" t="s">
        <v>3489</v>
      </c>
      <c r="C3314" t="s">
        <v>149</v>
      </c>
      <c r="D3314" s="155">
        <v>137.27000000000001</v>
      </c>
    </row>
    <row r="3315" spans="1:4" x14ac:dyDescent="0.25">
      <c r="A3315">
        <v>4718</v>
      </c>
      <c r="B3315" t="s">
        <v>3490</v>
      </c>
      <c r="C3315" t="s">
        <v>149</v>
      </c>
      <c r="D3315" s="155">
        <v>138</v>
      </c>
    </row>
    <row r="3316" spans="1:4" x14ac:dyDescent="0.25">
      <c r="A3316">
        <v>4722</v>
      </c>
      <c r="B3316" t="s">
        <v>3491</v>
      </c>
      <c r="C3316" t="s">
        <v>149</v>
      </c>
      <c r="D3316" s="155">
        <v>129.66999999999999</v>
      </c>
    </row>
    <row r="3317" spans="1:4" x14ac:dyDescent="0.25">
      <c r="A3317">
        <v>4723</v>
      </c>
      <c r="B3317" t="s">
        <v>3492</v>
      </c>
      <c r="C3317" t="s">
        <v>149</v>
      </c>
      <c r="D3317" s="155">
        <v>128.55000000000001</v>
      </c>
    </row>
    <row r="3318" spans="1:4" x14ac:dyDescent="0.25">
      <c r="A3318">
        <v>4727</v>
      </c>
      <c r="B3318" t="s">
        <v>3493</v>
      </c>
      <c r="C3318" t="s">
        <v>149</v>
      </c>
      <c r="D3318" s="155">
        <v>117.66</v>
      </c>
    </row>
    <row r="3319" spans="1:4" x14ac:dyDescent="0.25">
      <c r="A3319">
        <v>4748</v>
      </c>
      <c r="B3319" t="s">
        <v>3494</v>
      </c>
      <c r="C3319" t="s">
        <v>149</v>
      </c>
      <c r="D3319" s="155">
        <v>126.79</v>
      </c>
    </row>
    <row r="3320" spans="1:4" x14ac:dyDescent="0.25">
      <c r="A3320">
        <v>4730</v>
      </c>
      <c r="B3320" t="s">
        <v>3495</v>
      </c>
      <c r="C3320" t="s">
        <v>149</v>
      </c>
      <c r="D3320" s="155">
        <v>129.03</v>
      </c>
    </row>
    <row r="3321" spans="1:4" x14ac:dyDescent="0.25">
      <c r="A3321">
        <v>13186</v>
      </c>
      <c r="B3321" t="s">
        <v>3496</v>
      </c>
      <c r="C3321" t="s">
        <v>149</v>
      </c>
      <c r="D3321" s="155">
        <v>148.88</v>
      </c>
    </row>
    <row r="3322" spans="1:4" x14ac:dyDescent="0.25">
      <c r="A3322">
        <v>10737</v>
      </c>
      <c r="B3322" t="s">
        <v>3497</v>
      </c>
      <c r="C3322" t="s">
        <v>152</v>
      </c>
      <c r="D3322" s="155">
        <v>133.56</v>
      </c>
    </row>
    <row r="3323" spans="1:4" x14ac:dyDescent="0.25">
      <c r="A3323">
        <v>10734</v>
      </c>
      <c r="B3323" t="s">
        <v>3498</v>
      </c>
      <c r="C3323" t="s">
        <v>152</v>
      </c>
      <c r="D3323" s="155">
        <v>79.45</v>
      </c>
    </row>
    <row r="3324" spans="1:4" x14ac:dyDescent="0.25">
      <c r="A3324">
        <v>4708</v>
      </c>
      <c r="B3324" t="s">
        <v>3499</v>
      </c>
      <c r="C3324" t="s">
        <v>152</v>
      </c>
      <c r="D3324" s="155">
        <v>154.1</v>
      </c>
    </row>
    <row r="3325" spans="1:4" x14ac:dyDescent="0.25">
      <c r="A3325">
        <v>4712</v>
      </c>
      <c r="B3325" t="s">
        <v>3500</v>
      </c>
      <c r="C3325" t="s">
        <v>152</v>
      </c>
      <c r="D3325" s="155">
        <v>75.34</v>
      </c>
    </row>
    <row r="3326" spans="1:4" x14ac:dyDescent="0.25">
      <c r="A3326">
        <v>4710</v>
      </c>
      <c r="B3326" t="s">
        <v>3501</v>
      </c>
      <c r="C3326" t="s">
        <v>152</v>
      </c>
      <c r="D3326" s="155">
        <v>241.6</v>
      </c>
    </row>
    <row r="3327" spans="1:4" x14ac:dyDescent="0.25">
      <c r="A3327">
        <v>4746</v>
      </c>
      <c r="B3327" t="s">
        <v>3502</v>
      </c>
      <c r="C3327" t="s">
        <v>149</v>
      </c>
      <c r="D3327" s="155">
        <v>96.37</v>
      </c>
    </row>
    <row r="3328" spans="1:4" x14ac:dyDescent="0.25">
      <c r="A3328">
        <v>4750</v>
      </c>
      <c r="B3328" t="s">
        <v>3503</v>
      </c>
      <c r="C3328" t="s">
        <v>150</v>
      </c>
      <c r="D3328" s="155">
        <v>19.59</v>
      </c>
    </row>
    <row r="3329" spans="1:4" x14ac:dyDescent="0.25">
      <c r="A3329">
        <v>41065</v>
      </c>
      <c r="B3329" t="s">
        <v>3504</v>
      </c>
      <c r="C3329" t="s">
        <v>151</v>
      </c>
      <c r="D3329" s="168">
        <v>3439.86</v>
      </c>
    </row>
    <row r="3330" spans="1:4" x14ac:dyDescent="0.25">
      <c r="A3330">
        <v>34747</v>
      </c>
      <c r="B3330" t="s">
        <v>3505</v>
      </c>
      <c r="C3330" t="s">
        <v>146</v>
      </c>
      <c r="D3330" s="155">
        <v>44.39</v>
      </c>
    </row>
    <row r="3331" spans="1:4" x14ac:dyDescent="0.25">
      <c r="A3331">
        <v>4826</v>
      </c>
      <c r="B3331" t="s">
        <v>3506</v>
      </c>
      <c r="C3331" t="s">
        <v>146</v>
      </c>
      <c r="D3331" s="155">
        <v>47.73</v>
      </c>
    </row>
    <row r="3332" spans="1:4" x14ac:dyDescent="0.25">
      <c r="A3332">
        <v>41975</v>
      </c>
      <c r="B3332" t="s">
        <v>3507</v>
      </c>
      <c r="C3332" t="s">
        <v>152</v>
      </c>
      <c r="D3332" s="155">
        <v>104.34</v>
      </c>
    </row>
    <row r="3333" spans="1:4" x14ac:dyDescent="0.25">
      <c r="A3333">
        <v>4825</v>
      </c>
      <c r="B3333" t="s">
        <v>3508</v>
      </c>
      <c r="C3333" t="s">
        <v>146</v>
      </c>
      <c r="D3333" s="155">
        <v>66.069999999999993</v>
      </c>
    </row>
    <row r="3334" spans="1:4" x14ac:dyDescent="0.25">
      <c r="A3334">
        <v>34744</v>
      </c>
      <c r="B3334" t="s">
        <v>3509</v>
      </c>
      <c r="C3334" t="s">
        <v>152</v>
      </c>
      <c r="D3334" s="155">
        <v>25.57</v>
      </c>
    </row>
    <row r="3335" spans="1:4" x14ac:dyDescent="0.25">
      <c r="A3335">
        <v>39430</v>
      </c>
      <c r="B3335" t="s">
        <v>3510</v>
      </c>
      <c r="C3335" t="s">
        <v>145</v>
      </c>
      <c r="D3335" s="155">
        <v>1.96</v>
      </c>
    </row>
    <row r="3336" spans="1:4" x14ac:dyDescent="0.25">
      <c r="A3336">
        <v>39573</v>
      </c>
      <c r="B3336" t="s">
        <v>3511</v>
      </c>
      <c r="C3336" t="s">
        <v>145</v>
      </c>
      <c r="D3336" s="155">
        <v>1.93</v>
      </c>
    </row>
    <row r="3337" spans="1:4" x14ac:dyDescent="0.25">
      <c r="A3337">
        <v>38410</v>
      </c>
      <c r="B3337" t="s">
        <v>3512</v>
      </c>
      <c r="C3337" t="s">
        <v>145</v>
      </c>
      <c r="D3337" s="168">
        <v>14144.07</v>
      </c>
    </row>
    <row r="3338" spans="1:4" x14ac:dyDescent="0.25">
      <c r="A3338">
        <v>41596</v>
      </c>
      <c r="B3338" t="s">
        <v>3513</v>
      </c>
      <c r="C3338" t="s">
        <v>147</v>
      </c>
      <c r="D3338" s="155">
        <v>14.18</v>
      </c>
    </row>
    <row r="3339" spans="1:4" x14ac:dyDescent="0.25">
      <c r="A3339">
        <v>41598</v>
      </c>
      <c r="B3339" t="s">
        <v>3514</v>
      </c>
      <c r="C3339" t="s">
        <v>147</v>
      </c>
      <c r="D3339" s="155">
        <v>14.18</v>
      </c>
    </row>
    <row r="3340" spans="1:4" x14ac:dyDescent="0.25">
      <c r="A3340">
        <v>41594</v>
      </c>
      <c r="B3340" t="s">
        <v>3515</v>
      </c>
      <c r="C3340" t="s">
        <v>147</v>
      </c>
      <c r="D3340" s="155">
        <v>14.4</v>
      </c>
    </row>
    <row r="3341" spans="1:4" x14ac:dyDescent="0.25">
      <c r="A3341">
        <v>43663</v>
      </c>
      <c r="B3341" t="s">
        <v>3516</v>
      </c>
      <c r="C3341" t="s">
        <v>147</v>
      </c>
      <c r="D3341" s="155">
        <v>11.86</v>
      </c>
    </row>
    <row r="3342" spans="1:4" x14ac:dyDescent="0.25">
      <c r="A3342">
        <v>4766</v>
      </c>
      <c r="B3342" t="s">
        <v>3517</v>
      </c>
      <c r="C3342" t="s">
        <v>147</v>
      </c>
      <c r="D3342" s="155">
        <v>11.17</v>
      </c>
    </row>
    <row r="3343" spans="1:4" x14ac:dyDescent="0.25">
      <c r="A3343">
        <v>43664</v>
      </c>
      <c r="B3343" t="s">
        <v>3518</v>
      </c>
      <c r="C3343" t="s">
        <v>147</v>
      </c>
      <c r="D3343" s="155">
        <v>11.93</v>
      </c>
    </row>
    <row r="3344" spans="1:4" x14ac:dyDescent="0.25">
      <c r="A3344">
        <v>43082</v>
      </c>
      <c r="B3344" t="s">
        <v>3519</v>
      </c>
      <c r="C3344" t="s">
        <v>147</v>
      </c>
      <c r="D3344" s="155">
        <v>13</v>
      </c>
    </row>
    <row r="3345" spans="1:4" x14ac:dyDescent="0.25">
      <c r="A3345">
        <v>43665</v>
      </c>
      <c r="B3345" t="s">
        <v>3520</v>
      </c>
      <c r="C3345" t="s">
        <v>147</v>
      </c>
      <c r="D3345" s="155">
        <v>11.17</v>
      </c>
    </row>
    <row r="3346" spans="1:4" x14ac:dyDescent="0.25">
      <c r="A3346">
        <v>10966</v>
      </c>
      <c r="B3346" t="s">
        <v>3521</v>
      </c>
      <c r="C3346" t="s">
        <v>147</v>
      </c>
      <c r="D3346" s="155">
        <v>11.86</v>
      </c>
    </row>
    <row r="3347" spans="1:4" x14ac:dyDescent="0.25">
      <c r="A3347">
        <v>43692</v>
      </c>
      <c r="B3347" t="s">
        <v>3522</v>
      </c>
      <c r="C3347" t="s">
        <v>147</v>
      </c>
      <c r="D3347" s="155">
        <v>11.86</v>
      </c>
    </row>
    <row r="3348" spans="1:4" x14ac:dyDescent="0.25">
      <c r="A3348">
        <v>43083</v>
      </c>
      <c r="B3348" t="s">
        <v>3523</v>
      </c>
      <c r="C3348" t="s">
        <v>147</v>
      </c>
      <c r="D3348" s="155">
        <v>11.26</v>
      </c>
    </row>
    <row r="3349" spans="1:4" x14ac:dyDescent="0.25">
      <c r="A3349">
        <v>40535</v>
      </c>
      <c r="B3349" t="s">
        <v>3524</v>
      </c>
      <c r="C3349" t="s">
        <v>147</v>
      </c>
      <c r="D3349" s="155">
        <v>11.26</v>
      </c>
    </row>
    <row r="3350" spans="1:4" x14ac:dyDescent="0.25">
      <c r="A3350">
        <v>39427</v>
      </c>
      <c r="B3350" t="s">
        <v>3525</v>
      </c>
      <c r="C3350" t="s">
        <v>146</v>
      </c>
      <c r="D3350" s="155">
        <v>5.21</v>
      </c>
    </row>
    <row r="3351" spans="1:4" x14ac:dyDescent="0.25">
      <c r="A3351">
        <v>39424</v>
      </c>
      <c r="B3351" t="s">
        <v>3526</v>
      </c>
      <c r="C3351" t="s">
        <v>146</v>
      </c>
      <c r="D3351" s="155">
        <v>3.1</v>
      </c>
    </row>
    <row r="3352" spans="1:4" x14ac:dyDescent="0.25">
      <c r="A3352">
        <v>39425</v>
      </c>
      <c r="B3352" t="s">
        <v>3527</v>
      </c>
      <c r="C3352" t="s">
        <v>146</v>
      </c>
      <c r="D3352" s="155">
        <v>3.06</v>
      </c>
    </row>
    <row r="3353" spans="1:4" x14ac:dyDescent="0.25">
      <c r="A3353">
        <v>40664</v>
      </c>
      <c r="B3353" t="s">
        <v>3528</v>
      </c>
      <c r="C3353" t="s">
        <v>147</v>
      </c>
      <c r="D3353" s="155">
        <v>23.1</v>
      </c>
    </row>
    <row r="3354" spans="1:4" x14ac:dyDescent="0.25">
      <c r="A3354">
        <v>34360</v>
      </c>
      <c r="B3354" t="s">
        <v>3529</v>
      </c>
      <c r="C3354" t="s">
        <v>147</v>
      </c>
      <c r="D3354" s="155">
        <v>40.83</v>
      </c>
    </row>
    <row r="3355" spans="1:4" x14ac:dyDescent="0.25">
      <c r="A3355">
        <v>20259</v>
      </c>
      <c r="B3355" t="s">
        <v>3530</v>
      </c>
      <c r="C3355" t="s">
        <v>146</v>
      </c>
      <c r="D3355" s="155">
        <v>12.2</v>
      </c>
    </row>
    <row r="3356" spans="1:4" x14ac:dyDescent="0.25">
      <c r="A3356">
        <v>14077</v>
      </c>
      <c r="B3356" t="s">
        <v>3531</v>
      </c>
      <c r="C3356" t="s">
        <v>146</v>
      </c>
      <c r="D3356" s="155">
        <v>186.73</v>
      </c>
    </row>
    <row r="3357" spans="1:4" x14ac:dyDescent="0.25">
      <c r="A3357">
        <v>3678</v>
      </c>
      <c r="B3357" t="s">
        <v>3532</v>
      </c>
      <c r="C3357" t="s">
        <v>146</v>
      </c>
      <c r="D3357" s="155">
        <v>84.4</v>
      </c>
    </row>
    <row r="3358" spans="1:4" x14ac:dyDescent="0.25">
      <c r="A3358">
        <v>39418</v>
      </c>
      <c r="B3358" t="s">
        <v>3533</v>
      </c>
      <c r="C3358" t="s">
        <v>146</v>
      </c>
      <c r="D3358" s="155">
        <v>5.81</v>
      </c>
    </row>
    <row r="3359" spans="1:4" x14ac:dyDescent="0.25">
      <c r="A3359">
        <v>39419</v>
      </c>
      <c r="B3359" t="s">
        <v>3534</v>
      </c>
      <c r="C3359" t="s">
        <v>146</v>
      </c>
      <c r="D3359" s="155">
        <v>7.09</v>
      </c>
    </row>
    <row r="3360" spans="1:4" x14ac:dyDescent="0.25">
      <c r="A3360">
        <v>39420</v>
      </c>
      <c r="B3360" t="s">
        <v>3535</v>
      </c>
      <c r="C3360" t="s">
        <v>146</v>
      </c>
      <c r="D3360" s="155">
        <v>7.82</v>
      </c>
    </row>
    <row r="3361" spans="1:4" x14ac:dyDescent="0.25">
      <c r="A3361">
        <v>39571</v>
      </c>
      <c r="B3361" t="s">
        <v>3536</v>
      </c>
      <c r="C3361" t="s">
        <v>146</v>
      </c>
      <c r="D3361" s="155">
        <v>4.7300000000000004</v>
      </c>
    </row>
    <row r="3362" spans="1:4" x14ac:dyDescent="0.25">
      <c r="A3362">
        <v>39421</v>
      </c>
      <c r="B3362" t="s">
        <v>3537</v>
      </c>
      <c r="C3362" t="s">
        <v>146</v>
      </c>
      <c r="D3362" s="155">
        <v>6.88</v>
      </c>
    </row>
    <row r="3363" spans="1:4" x14ac:dyDescent="0.25">
      <c r="A3363">
        <v>39422</v>
      </c>
      <c r="B3363" t="s">
        <v>3538</v>
      </c>
      <c r="C3363" t="s">
        <v>146</v>
      </c>
      <c r="D3363" s="155">
        <v>8.0399999999999991</v>
      </c>
    </row>
    <row r="3364" spans="1:4" x14ac:dyDescent="0.25">
      <c r="A3364">
        <v>39423</v>
      </c>
      <c r="B3364" t="s">
        <v>3539</v>
      </c>
      <c r="C3364" t="s">
        <v>146</v>
      </c>
      <c r="D3364" s="155">
        <v>9.33</v>
      </c>
    </row>
    <row r="3365" spans="1:4" x14ac:dyDescent="0.25">
      <c r="A3365">
        <v>39426</v>
      </c>
      <c r="B3365" t="s">
        <v>3540</v>
      </c>
      <c r="C3365" t="s">
        <v>146</v>
      </c>
      <c r="D3365" s="155">
        <v>20.98</v>
      </c>
    </row>
    <row r="3366" spans="1:4" x14ac:dyDescent="0.25">
      <c r="A3366">
        <v>39429</v>
      </c>
      <c r="B3366" t="s">
        <v>3541</v>
      </c>
      <c r="C3366" t="s">
        <v>146</v>
      </c>
      <c r="D3366" s="155">
        <v>6.62</v>
      </c>
    </row>
    <row r="3367" spans="1:4" x14ac:dyDescent="0.25">
      <c r="A3367">
        <v>39428</v>
      </c>
      <c r="B3367" t="s">
        <v>3542</v>
      </c>
      <c r="C3367" t="s">
        <v>146</v>
      </c>
      <c r="D3367" s="155">
        <v>5.0599999999999996</v>
      </c>
    </row>
    <row r="3368" spans="1:4" x14ac:dyDescent="0.25">
      <c r="A3368">
        <v>39572</v>
      </c>
      <c r="B3368" t="s">
        <v>3543</v>
      </c>
      <c r="C3368" t="s">
        <v>146</v>
      </c>
      <c r="D3368" s="155">
        <v>4.38</v>
      </c>
    </row>
    <row r="3369" spans="1:4" x14ac:dyDescent="0.25">
      <c r="A3369">
        <v>39570</v>
      </c>
      <c r="B3369" t="s">
        <v>3544</v>
      </c>
      <c r="C3369" t="s">
        <v>146</v>
      </c>
      <c r="D3369" s="155">
        <v>4.6399999999999997</v>
      </c>
    </row>
    <row r="3370" spans="1:4" x14ac:dyDescent="0.25">
      <c r="A3370">
        <v>39569</v>
      </c>
      <c r="B3370" t="s">
        <v>3545</v>
      </c>
      <c r="C3370" t="s">
        <v>146</v>
      </c>
      <c r="D3370" s="155">
        <v>4.59</v>
      </c>
    </row>
    <row r="3371" spans="1:4" x14ac:dyDescent="0.25">
      <c r="A3371">
        <v>11552</v>
      </c>
      <c r="B3371" t="s">
        <v>3546</v>
      </c>
      <c r="C3371" t="s">
        <v>146</v>
      </c>
      <c r="D3371" s="155">
        <v>6.97</v>
      </c>
    </row>
    <row r="3372" spans="1:4" x14ac:dyDescent="0.25">
      <c r="A3372">
        <v>40598</v>
      </c>
      <c r="B3372" t="s">
        <v>3547</v>
      </c>
      <c r="C3372" t="s">
        <v>147</v>
      </c>
      <c r="D3372" s="155">
        <v>10.98</v>
      </c>
    </row>
    <row r="3373" spans="1:4" x14ac:dyDescent="0.25">
      <c r="A3373">
        <v>39029</v>
      </c>
      <c r="B3373" t="s">
        <v>3548</v>
      </c>
      <c r="C3373" t="s">
        <v>146</v>
      </c>
      <c r="D3373" s="155">
        <v>14.81</v>
      </c>
    </row>
    <row r="3374" spans="1:4" x14ac:dyDescent="0.25">
      <c r="A3374">
        <v>39028</v>
      </c>
      <c r="B3374" t="s">
        <v>3549</v>
      </c>
      <c r="C3374" t="s">
        <v>146</v>
      </c>
      <c r="D3374" s="155">
        <v>8.6199999999999992</v>
      </c>
    </row>
    <row r="3375" spans="1:4" x14ac:dyDescent="0.25">
      <c r="A3375">
        <v>39328</v>
      </c>
      <c r="B3375" t="s">
        <v>3550</v>
      </c>
      <c r="C3375" t="s">
        <v>146</v>
      </c>
      <c r="D3375" s="155">
        <v>4.74</v>
      </c>
    </row>
    <row r="3376" spans="1:4" x14ac:dyDescent="0.25">
      <c r="A3376">
        <v>38541</v>
      </c>
      <c r="B3376" t="s">
        <v>3551</v>
      </c>
      <c r="C3376" t="s">
        <v>145</v>
      </c>
      <c r="D3376" s="168">
        <v>4883355.22</v>
      </c>
    </row>
    <row r="3377" spans="1:4" x14ac:dyDescent="0.25">
      <c r="A3377">
        <v>38542</v>
      </c>
      <c r="B3377" t="s">
        <v>3552</v>
      </c>
      <c r="C3377" t="s">
        <v>145</v>
      </c>
      <c r="D3377" s="168">
        <v>7593421</v>
      </c>
    </row>
    <row r="3378" spans="1:4" x14ac:dyDescent="0.25">
      <c r="A3378">
        <v>38543</v>
      </c>
      <c r="B3378" t="s">
        <v>3553</v>
      </c>
      <c r="C3378" t="s">
        <v>145</v>
      </c>
      <c r="D3378" s="168">
        <v>1859078.99</v>
      </c>
    </row>
    <row r="3379" spans="1:4" x14ac:dyDescent="0.25">
      <c r="A3379">
        <v>40406</v>
      </c>
      <c r="B3379" t="s">
        <v>3554</v>
      </c>
      <c r="C3379" t="s">
        <v>145</v>
      </c>
      <c r="D3379" s="168">
        <v>62713.83</v>
      </c>
    </row>
    <row r="3380" spans="1:4" x14ac:dyDescent="0.25">
      <c r="A3380">
        <v>40789</v>
      </c>
      <c r="B3380" t="s">
        <v>3555</v>
      </c>
      <c r="C3380" t="s">
        <v>145</v>
      </c>
      <c r="D3380" s="168">
        <v>9037.7000000000007</v>
      </c>
    </row>
    <row r="3381" spans="1:4" x14ac:dyDescent="0.25">
      <c r="A3381">
        <v>40791</v>
      </c>
      <c r="B3381" t="s">
        <v>3556</v>
      </c>
      <c r="C3381" t="s">
        <v>145</v>
      </c>
      <c r="D3381" s="168">
        <v>28291.95</v>
      </c>
    </row>
    <row r="3382" spans="1:4" x14ac:dyDescent="0.25">
      <c r="A3382">
        <v>11651</v>
      </c>
      <c r="B3382" t="s">
        <v>3557</v>
      </c>
      <c r="C3382" t="s">
        <v>145</v>
      </c>
      <c r="D3382" s="168">
        <v>15473.27</v>
      </c>
    </row>
    <row r="3383" spans="1:4" x14ac:dyDescent="0.25">
      <c r="A3383">
        <v>40435</v>
      </c>
      <c r="B3383" t="s">
        <v>3558</v>
      </c>
      <c r="C3383" t="s">
        <v>145</v>
      </c>
      <c r="D3383" s="168">
        <v>1019875</v>
      </c>
    </row>
    <row r="3384" spans="1:4" x14ac:dyDescent="0.25">
      <c r="A3384">
        <v>39012</v>
      </c>
      <c r="B3384" t="s">
        <v>3559</v>
      </c>
      <c r="C3384" t="s">
        <v>145</v>
      </c>
      <c r="D3384" s="168">
        <v>1064098.57</v>
      </c>
    </row>
    <row r="3385" spans="1:4" x14ac:dyDescent="0.25">
      <c r="A3385">
        <v>13617</v>
      </c>
      <c r="B3385" t="s">
        <v>3560</v>
      </c>
      <c r="C3385" t="s">
        <v>145</v>
      </c>
      <c r="D3385" s="168">
        <v>96645.07</v>
      </c>
    </row>
    <row r="3386" spans="1:4" x14ac:dyDescent="0.25">
      <c r="A3386">
        <v>35274</v>
      </c>
      <c r="B3386" t="s">
        <v>3561</v>
      </c>
      <c r="C3386" t="s">
        <v>146</v>
      </c>
      <c r="D3386" s="155">
        <v>48.79</v>
      </c>
    </row>
    <row r="3387" spans="1:4" x14ac:dyDescent="0.25">
      <c r="A3387">
        <v>35275</v>
      </c>
      <c r="B3387" t="s">
        <v>3562</v>
      </c>
      <c r="C3387" t="s">
        <v>146</v>
      </c>
      <c r="D3387" s="155">
        <v>103.56</v>
      </c>
    </row>
    <row r="3388" spans="1:4" x14ac:dyDescent="0.25">
      <c r="A3388">
        <v>35276</v>
      </c>
      <c r="B3388" t="s">
        <v>3563</v>
      </c>
      <c r="C3388" t="s">
        <v>146</v>
      </c>
      <c r="D3388" s="155">
        <v>180.2</v>
      </c>
    </row>
    <row r="3389" spans="1:4" x14ac:dyDescent="0.25">
      <c r="A3389">
        <v>38386</v>
      </c>
      <c r="B3389" t="s">
        <v>3564</v>
      </c>
      <c r="C3389" t="s">
        <v>145</v>
      </c>
      <c r="D3389" s="155">
        <v>5.32</v>
      </c>
    </row>
    <row r="3390" spans="1:4" x14ac:dyDescent="0.25">
      <c r="A3390">
        <v>11091</v>
      </c>
      <c r="B3390" t="s">
        <v>3565</v>
      </c>
      <c r="C3390" t="s">
        <v>145</v>
      </c>
      <c r="D3390" s="155">
        <v>2.08</v>
      </c>
    </row>
    <row r="3391" spans="1:4" x14ac:dyDescent="0.25">
      <c r="A3391">
        <v>37586</v>
      </c>
      <c r="B3391" t="s">
        <v>3566</v>
      </c>
      <c r="C3391" t="s">
        <v>159</v>
      </c>
      <c r="D3391" s="155">
        <v>46.91</v>
      </c>
    </row>
    <row r="3392" spans="1:4" x14ac:dyDescent="0.25">
      <c r="A3392">
        <v>37395</v>
      </c>
      <c r="B3392" t="s">
        <v>3567</v>
      </c>
      <c r="C3392" t="s">
        <v>159</v>
      </c>
      <c r="D3392" s="155">
        <v>40.33</v>
      </c>
    </row>
    <row r="3393" spans="1:4" x14ac:dyDescent="0.25">
      <c r="A3393">
        <v>14147</v>
      </c>
      <c r="B3393" t="s">
        <v>3568</v>
      </c>
      <c r="C3393" t="s">
        <v>159</v>
      </c>
      <c r="D3393" s="155">
        <v>53.5</v>
      </c>
    </row>
    <row r="3394" spans="1:4" x14ac:dyDescent="0.25">
      <c r="A3394">
        <v>37396</v>
      </c>
      <c r="B3394" t="s">
        <v>3569</v>
      </c>
      <c r="C3394" t="s">
        <v>159</v>
      </c>
      <c r="D3394" s="155">
        <v>33</v>
      </c>
    </row>
    <row r="3395" spans="1:4" x14ac:dyDescent="0.25">
      <c r="A3395">
        <v>37397</v>
      </c>
      <c r="B3395" t="s">
        <v>3570</v>
      </c>
      <c r="C3395" t="s">
        <v>159</v>
      </c>
      <c r="D3395" s="155">
        <v>34.57</v>
      </c>
    </row>
    <row r="3396" spans="1:4" x14ac:dyDescent="0.25">
      <c r="A3396">
        <v>43606</v>
      </c>
      <c r="B3396" t="s">
        <v>3571</v>
      </c>
      <c r="C3396" t="s">
        <v>145</v>
      </c>
      <c r="D3396" s="155">
        <v>8.36</v>
      </c>
    </row>
    <row r="3397" spans="1:4" x14ac:dyDescent="0.25">
      <c r="A3397">
        <v>444</v>
      </c>
      <c r="B3397" t="s">
        <v>3572</v>
      </c>
      <c r="C3397" t="s">
        <v>145</v>
      </c>
      <c r="D3397" s="155">
        <v>37.6</v>
      </c>
    </row>
    <row r="3398" spans="1:4" x14ac:dyDescent="0.25">
      <c r="A3398">
        <v>445</v>
      </c>
      <c r="B3398" t="s">
        <v>3573</v>
      </c>
      <c r="C3398" t="s">
        <v>145</v>
      </c>
      <c r="D3398" s="155">
        <v>51.46</v>
      </c>
    </row>
    <row r="3399" spans="1:4" x14ac:dyDescent="0.25">
      <c r="A3399">
        <v>4783</v>
      </c>
      <c r="B3399" t="s">
        <v>3574</v>
      </c>
      <c r="C3399" t="s">
        <v>150</v>
      </c>
      <c r="D3399" s="155">
        <v>21.04</v>
      </c>
    </row>
    <row r="3400" spans="1:4" x14ac:dyDescent="0.25">
      <c r="A3400">
        <v>41079</v>
      </c>
      <c r="B3400" t="s">
        <v>3575</v>
      </c>
      <c r="C3400" t="s">
        <v>151</v>
      </c>
      <c r="D3400" s="168">
        <v>3694.24</v>
      </c>
    </row>
    <row r="3401" spans="1:4" x14ac:dyDescent="0.25">
      <c r="A3401">
        <v>12874</v>
      </c>
      <c r="B3401" t="s">
        <v>3576</v>
      </c>
      <c r="C3401" t="s">
        <v>150</v>
      </c>
      <c r="D3401" s="155">
        <v>19.399999999999999</v>
      </c>
    </row>
    <row r="3402" spans="1:4" x14ac:dyDescent="0.25">
      <c r="A3402">
        <v>41082</v>
      </c>
      <c r="B3402" t="s">
        <v>3577</v>
      </c>
      <c r="C3402" t="s">
        <v>151</v>
      </c>
      <c r="D3402" s="168">
        <v>3406.85</v>
      </c>
    </row>
    <row r="3403" spans="1:4" x14ac:dyDescent="0.25">
      <c r="A3403">
        <v>4785</v>
      </c>
      <c r="B3403" t="s">
        <v>3578</v>
      </c>
      <c r="C3403" t="s">
        <v>150</v>
      </c>
      <c r="D3403" s="155">
        <v>21.04</v>
      </c>
    </row>
    <row r="3404" spans="1:4" x14ac:dyDescent="0.25">
      <c r="A3404">
        <v>41081</v>
      </c>
      <c r="B3404" t="s">
        <v>3579</v>
      </c>
      <c r="C3404" t="s">
        <v>151</v>
      </c>
      <c r="D3404" s="168">
        <v>3694.24</v>
      </c>
    </row>
    <row r="3405" spans="1:4" x14ac:dyDescent="0.25">
      <c r="A3405">
        <v>4801</v>
      </c>
      <c r="B3405" t="s">
        <v>3580</v>
      </c>
      <c r="C3405" t="s">
        <v>152</v>
      </c>
      <c r="D3405" s="155">
        <v>81.96</v>
      </c>
    </row>
    <row r="3406" spans="1:4" x14ac:dyDescent="0.25">
      <c r="A3406">
        <v>4794</v>
      </c>
      <c r="B3406" t="s">
        <v>3581</v>
      </c>
      <c r="C3406" t="s">
        <v>152</v>
      </c>
      <c r="D3406" s="155">
        <v>373.29</v>
      </c>
    </row>
    <row r="3407" spans="1:4" x14ac:dyDescent="0.25">
      <c r="A3407">
        <v>4796</v>
      </c>
      <c r="B3407" t="s">
        <v>3582</v>
      </c>
      <c r="C3407" t="s">
        <v>152</v>
      </c>
      <c r="D3407" s="155">
        <v>226.73</v>
      </c>
    </row>
    <row r="3408" spans="1:4" x14ac:dyDescent="0.25">
      <c r="A3408">
        <v>4800</v>
      </c>
      <c r="B3408" t="s">
        <v>3583</v>
      </c>
      <c r="C3408" t="s">
        <v>152</v>
      </c>
      <c r="D3408" s="155">
        <v>62.35</v>
      </c>
    </row>
    <row r="3409" spans="1:4" x14ac:dyDescent="0.25">
      <c r="A3409">
        <v>4795</v>
      </c>
      <c r="B3409" t="s">
        <v>3584</v>
      </c>
      <c r="C3409" t="s">
        <v>152</v>
      </c>
      <c r="D3409" s="155">
        <v>363.38</v>
      </c>
    </row>
    <row r="3410" spans="1:4" x14ac:dyDescent="0.25">
      <c r="A3410">
        <v>39694</v>
      </c>
      <c r="B3410" t="s">
        <v>3585</v>
      </c>
      <c r="C3410" t="s">
        <v>152</v>
      </c>
      <c r="D3410" s="155">
        <v>379.16</v>
      </c>
    </row>
    <row r="3411" spans="1:4" x14ac:dyDescent="0.25">
      <c r="A3411">
        <v>1292</v>
      </c>
      <c r="B3411" t="s">
        <v>3586</v>
      </c>
      <c r="C3411" t="s">
        <v>152</v>
      </c>
      <c r="D3411" s="155">
        <v>77.36</v>
      </c>
    </row>
    <row r="3412" spans="1:4" x14ac:dyDescent="0.25">
      <c r="A3412">
        <v>1287</v>
      </c>
      <c r="B3412" t="s">
        <v>3587</v>
      </c>
      <c r="C3412" t="s">
        <v>152</v>
      </c>
      <c r="D3412" s="155">
        <v>37.950000000000003</v>
      </c>
    </row>
    <row r="3413" spans="1:4" x14ac:dyDescent="0.25">
      <c r="A3413">
        <v>1297</v>
      </c>
      <c r="B3413" t="s">
        <v>3588</v>
      </c>
      <c r="C3413" t="s">
        <v>152</v>
      </c>
      <c r="D3413" s="155">
        <v>31.48</v>
      </c>
    </row>
    <row r="3414" spans="1:4" x14ac:dyDescent="0.25">
      <c r="A3414">
        <v>4786</v>
      </c>
      <c r="B3414" t="s">
        <v>3589</v>
      </c>
      <c r="C3414" t="s">
        <v>152</v>
      </c>
      <c r="D3414" s="155">
        <v>120</v>
      </c>
    </row>
    <row r="3415" spans="1:4" x14ac:dyDescent="0.25">
      <c r="A3415">
        <v>10840</v>
      </c>
      <c r="B3415" t="s">
        <v>3590</v>
      </c>
      <c r="C3415" t="s">
        <v>152</v>
      </c>
      <c r="D3415" s="155">
        <v>250</v>
      </c>
    </row>
    <row r="3416" spans="1:4" x14ac:dyDescent="0.25">
      <c r="A3416">
        <v>10841</v>
      </c>
      <c r="B3416" t="s">
        <v>3591</v>
      </c>
      <c r="C3416" t="s">
        <v>152</v>
      </c>
      <c r="D3416" s="155">
        <v>188.67</v>
      </c>
    </row>
    <row r="3417" spans="1:4" x14ac:dyDescent="0.25">
      <c r="A3417">
        <v>44540</v>
      </c>
      <c r="B3417" t="s">
        <v>3592</v>
      </c>
      <c r="C3417" t="s">
        <v>152</v>
      </c>
      <c r="D3417" s="155">
        <v>241.09</v>
      </c>
    </row>
    <row r="3418" spans="1:4" x14ac:dyDescent="0.25">
      <c r="A3418">
        <v>10842</v>
      </c>
      <c r="B3418" t="s">
        <v>3593</v>
      </c>
      <c r="C3418" t="s">
        <v>152</v>
      </c>
      <c r="D3418" s="155">
        <v>272.52999999999997</v>
      </c>
    </row>
    <row r="3419" spans="1:4" x14ac:dyDescent="0.25">
      <c r="A3419">
        <v>21108</v>
      </c>
      <c r="B3419" t="s">
        <v>3594</v>
      </c>
      <c r="C3419" t="s">
        <v>152</v>
      </c>
      <c r="D3419" s="155">
        <v>103.11</v>
      </c>
    </row>
    <row r="3420" spans="1:4" x14ac:dyDescent="0.25">
      <c r="A3420">
        <v>38180</v>
      </c>
      <c r="B3420" t="s">
        <v>3595</v>
      </c>
      <c r="C3420" t="s">
        <v>152</v>
      </c>
      <c r="D3420" s="155">
        <v>182.55</v>
      </c>
    </row>
    <row r="3421" spans="1:4" x14ac:dyDescent="0.25">
      <c r="A3421">
        <v>40648</v>
      </c>
      <c r="B3421" t="s">
        <v>3596</v>
      </c>
      <c r="C3421" t="s">
        <v>152</v>
      </c>
      <c r="D3421" s="155">
        <v>230.4</v>
      </c>
    </row>
    <row r="3422" spans="1:4" x14ac:dyDescent="0.25">
      <c r="A3422">
        <v>40649</v>
      </c>
      <c r="B3422" t="s">
        <v>3597</v>
      </c>
      <c r="C3422" t="s">
        <v>152</v>
      </c>
      <c r="D3422" s="155">
        <v>134.19999999999999</v>
      </c>
    </row>
    <row r="3423" spans="1:4" x14ac:dyDescent="0.25">
      <c r="A3423">
        <v>40650</v>
      </c>
      <c r="B3423" t="s">
        <v>3598</v>
      </c>
      <c r="C3423" t="s">
        <v>152</v>
      </c>
      <c r="D3423" s="155">
        <v>172.8</v>
      </c>
    </row>
    <row r="3424" spans="1:4" x14ac:dyDescent="0.25">
      <c r="A3424">
        <v>40651</v>
      </c>
      <c r="B3424" t="s">
        <v>3599</v>
      </c>
      <c r="C3424" t="s">
        <v>152</v>
      </c>
      <c r="D3424" s="155">
        <v>318.72000000000003</v>
      </c>
    </row>
    <row r="3425" spans="1:4" x14ac:dyDescent="0.25">
      <c r="A3425">
        <v>40652</v>
      </c>
      <c r="B3425" t="s">
        <v>3600</v>
      </c>
      <c r="C3425" t="s">
        <v>152</v>
      </c>
      <c r="D3425" s="155">
        <v>170.88</v>
      </c>
    </row>
    <row r="3426" spans="1:4" x14ac:dyDescent="0.25">
      <c r="A3426">
        <v>40647</v>
      </c>
      <c r="B3426" t="s">
        <v>3601</v>
      </c>
      <c r="C3426" t="s">
        <v>152</v>
      </c>
      <c r="D3426" s="155">
        <v>188.16</v>
      </c>
    </row>
    <row r="3427" spans="1:4" x14ac:dyDescent="0.25">
      <c r="A3427">
        <v>40653</v>
      </c>
      <c r="B3427" t="s">
        <v>3602</v>
      </c>
      <c r="C3427" t="s">
        <v>152</v>
      </c>
      <c r="D3427" s="155">
        <v>144</v>
      </c>
    </row>
    <row r="3428" spans="1:4" x14ac:dyDescent="0.25">
      <c r="A3428">
        <v>36178</v>
      </c>
      <c r="B3428" t="s">
        <v>3603</v>
      </c>
      <c r="C3428" t="s">
        <v>145</v>
      </c>
      <c r="D3428" s="155">
        <v>14.43</v>
      </c>
    </row>
    <row r="3429" spans="1:4" x14ac:dyDescent="0.25">
      <c r="A3429">
        <v>38195</v>
      </c>
      <c r="B3429" t="s">
        <v>3604</v>
      </c>
      <c r="C3429" t="s">
        <v>152</v>
      </c>
      <c r="D3429" s="155">
        <v>121.78</v>
      </c>
    </row>
    <row r="3430" spans="1:4" x14ac:dyDescent="0.25">
      <c r="A3430">
        <v>38181</v>
      </c>
      <c r="B3430" t="s">
        <v>3605</v>
      </c>
      <c r="C3430" t="s">
        <v>152</v>
      </c>
      <c r="D3430" s="155">
        <v>249.2</v>
      </c>
    </row>
    <row r="3431" spans="1:4" x14ac:dyDescent="0.25">
      <c r="A3431">
        <v>38182</v>
      </c>
      <c r="B3431" t="s">
        <v>3606</v>
      </c>
      <c r="C3431" t="s">
        <v>152</v>
      </c>
      <c r="D3431" s="155">
        <v>237.38</v>
      </c>
    </row>
    <row r="3432" spans="1:4" x14ac:dyDescent="0.25">
      <c r="A3432">
        <v>38186</v>
      </c>
      <c r="B3432" t="s">
        <v>3607</v>
      </c>
      <c r="C3432" t="s">
        <v>152</v>
      </c>
      <c r="D3432" s="155">
        <v>617.03</v>
      </c>
    </row>
    <row r="3433" spans="1:4" x14ac:dyDescent="0.25">
      <c r="A3433">
        <v>38185</v>
      </c>
      <c r="B3433" t="s">
        <v>3608</v>
      </c>
      <c r="C3433" t="s">
        <v>152</v>
      </c>
      <c r="D3433" s="155">
        <v>549.37</v>
      </c>
    </row>
    <row r="3434" spans="1:4" x14ac:dyDescent="0.25">
      <c r="A3434">
        <v>40654</v>
      </c>
      <c r="B3434" t="s">
        <v>3609</v>
      </c>
      <c r="C3434" t="s">
        <v>152</v>
      </c>
      <c r="D3434" s="155">
        <v>223.68</v>
      </c>
    </row>
    <row r="3435" spans="1:4" x14ac:dyDescent="0.25">
      <c r="A3435">
        <v>44541</v>
      </c>
      <c r="B3435" t="s">
        <v>3610</v>
      </c>
      <c r="C3435" t="s">
        <v>152</v>
      </c>
      <c r="D3435" s="155">
        <v>199.16</v>
      </c>
    </row>
    <row r="3436" spans="1:4" x14ac:dyDescent="0.25">
      <c r="A3436">
        <v>4822</v>
      </c>
      <c r="B3436" t="s">
        <v>3611</v>
      </c>
      <c r="C3436" t="s">
        <v>152</v>
      </c>
      <c r="D3436" s="155">
        <v>182.9</v>
      </c>
    </row>
    <row r="3437" spans="1:4" x14ac:dyDescent="0.25">
      <c r="A3437">
        <v>4818</v>
      </c>
      <c r="B3437" t="s">
        <v>3612</v>
      </c>
      <c r="C3437" t="s">
        <v>152</v>
      </c>
      <c r="D3437" s="155">
        <v>188</v>
      </c>
    </row>
    <row r="3438" spans="1:4" x14ac:dyDescent="0.25">
      <c r="A3438">
        <v>39567</v>
      </c>
      <c r="B3438" t="s">
        <v>3613</v>
      </c>
      <c r="C3438" t="s">
        <v>152</v>
      </c>
      <c r="D3438" s="155">
        <v>43.74</v>
      </c>
    </row>
    <row r="3439" spans="1:4" x14ac:dyDescent="0.25">
      <c r="A3439">
        <v>39566</v>
      </c>
      <c r="B3439" t="s">
        <v>3614</v>
      </c>
      <c r="C3439" t="s">
        <v>152</v>
      </c>
      <c r="D3439" s="155">
        <v>46.29</v>
      </c>
    </row>
    <row r="3440" spans="1:4" x14ac:dyDescent="0.25">
      <c r="A3440">
        <v>39416</v>
      </c>
      <c r="B3440" t="s">
        <v>3615</v>
      </c>
      <c r="C3440" t="s">
        <v>152</v>
      </c>
      <c r="D3440" s="155">
        <v>28.21</v>
      </c>
    </row>
    <row r="3441" spans="1:4" x14ac:dyDescent="0.25">
      <c r="A3441">
        <v>39417</v>
      </c>
      <c r="B3441" t="s">
        <v>3616</v>
      </c>
      <c r="C3441" t="s">
        <v>152</v>
      </c>
      <c r="D3441" s="155">
        <v>27.52</v>
      </c>
    </row>
    <row r="3442" spans="1:4" x14ac:dyDescent="0.25">
      <c r="A3442">
        <v>43742</v>
      </c>
      <c r="B3442" t="s">
        <v>3617</v>
      </c>
      <c r="C3442" t="s">
        <v>152</v>
      </c>
      <c r="D3442" s="155">
        <v>29.68</v>
      </c>
    </row>
    <row r="3443" spans="1:4" x14ac:dyDescent="0.25">
      <c r="A3443">
        <v>39414</v>
      </c>
      <c r="B3443" t="s">
        <v>3618</v>
      </c>
      <c r="C3443" t="s">
        <v>152</v>
      </c>
      <c r="D3443" s="155">
        <v>26.72</v>
      </c>
    </row>
    <row r="3444" spans="1:4" x14ac:dyDescent="0.25">
      <c r="A3444">
        <v>39415</v>
      </c>
      <c r="B3444" t="s">
        <v>3619</v>
      </c>
      <c r="C3444" t="s">
        <v>152</v>
      </c>
      <c r="D3444" s="155">
        <v>23.03</v>
      </c>
    </row>
    <row r="3445" spans="1:4" x14ac:dyDescent="0.25">
      <c r="A3445">
        <v>43740</v>
      </c>
      <c r="B3445" t="s">
        <v>3620</v>
      </c>
      <c r="C3445" t="s">
        <v>152</v>
      </c>
      <c r="D3445" s="155">
        <v>28.13</v>
      </c>
    </row>
    <row r="3446" spans="1:4" x14ac:dyDescent="0.25">
      <c r="A3446">
        <v>39412</v>
      </c>
      <c r="B3446" t="s">
        <v>3621</v>
      </c>
      <c r="C3446" t="s">
        <v>152</v>
      </c>
      <c r="D3446" s="155">
        <v>19.29</v>
      </c>
    </row>
    <row r="3447" spans="1:4" x14ac:dyDescent="0.25">
      <c r="A3447">
        <v>39413</v>
      </c>
      <c r="B3447" t="s">
        <v>3622</v>
      </c>
      <c r="C3447" t="s">
        <v>152</v>
      </c>
      <c r="D3447" s="155">
        <v>20.86</v>
      </c>
    </row>
    <row r="3448" spans="1:4" x14ac:dyDescent="0.25">
      <c r="A3448">
        <v>43741</v>
      </c>
      <c r="B3448" t="s">
        <v>3623</v>
      </c>
      <c r="C3448" t="s">
        <v>152</v>
      </c>
      <c r="D3448" s="155">
        <v>22.24</v>
      </c>
    </row>
    <row r="3449" spans="1:4" x14ac:dyDescent="0.25">
      <c r="A3449">
        <v>11062</v>
      </c>
      <c r="B3449" t="s">
        <v>3624</v>
      </c>
      <c r="C3449" t="s">
        <v>152</v>
      </c>
      <c r="D3449" s="155">
        <v>51.85</v>
      </c>
    </row>
    <row r="3450" spans="1:4" x14ac:dyDescent="0.25">
      <c r="A3450">
        <v>11063</v>
      </c>
      <c r="B3450" t="s">
        <v>3625</v>
      </c>
      <c r="C3450" t="s">
        <v>152</v>
      </c>
      <c r="D3450" s="155">
        <v>31.73</v>
      </c>
    </row>
    <row r="3451" spans="1:4" x14ac:dyDescent="0.25">
      <c r="A3451">
        <v>13521</v>
      </c>
      <c r="B3451" t="s">
        <v>3626</v>
      </c>
      <c r="C3451" t="s">
        <v>145</v>
      </c>
      <c r="D3451" s="155">
        <v>90.75</v>
      </c>
    </row>
    <row r="3452" spans="1:4" x14ac:dyDescent="0.25">
      <c r="A3452">
        <v>10851</v>
      </c>
      <c r="B3452" t="s">
        <v>3627</v>
      </c>
      <c r="C3452" t="s">
        <v>145</v>
      </c>
      <c r="D3452" s="155">
        <v>94.28</v>
      </c>
    </row>
    <row r="3453" spans="1:4" x14ac:dyDescent="0.25">
      <c r="A3453">
        <v>39515</v>
      </c>
      <c r="B3453" t="s">
        <v>3628</v>
      </c>
      <c r="C3453" t="s">
        <v>145</v>
      </c>
      <c r="D3453" s="155">
        <v>61.45</v>
      </c>
    </row>
    <row r="3454" spans="1:4" x14ac:dyDescent="0.25">
      <c r="A3454">
        <v>39516</v>
      </c>
      <c r="B3454" t="s">
        <v>3629</v>
      </c>
      <c r="C3454" t="s">
        <v>145</v>
      </c>
      <c r="D3454" s="155">
        <v>51.8</v>
      </c>
    </row>
    <row r="3455" spans="1:4" x14ac:dyDescent="0.25">
      <c r="A3455">
        <v>39514</v>
      </c>
      <c r="B3455" t="s">
        <v>3630</v>
      </c>
      <c r="C3455" t="s">
        <v>145</v>
      </c>
      <c r="D3455" s="155">
        <v>32.229999999999997</v>
      </c>
    </row>
    <row r="3456" spans="1:4" x14ac:dyDescent="0.25">
      <c r="A3456">
        <v>4812</v>
      </c>
      <c r="B3456" t="s">
        <v>3631</v>
      </c>
      <c r="C3456" t="s">
        <v>152</v>
      </c>
      <c r="D3456" s="155">
        <v>11.57</v>
      </c>
    </row>
    <row r="3457" spans="1:4" x14ac:dyDescent="0.25">
      <c r="A3457">
        <v>10849</v>
      </c>
      <c r="B3457" t="s">
        <v>3632</v>
      </c>
      <c r="C3457" t="s">
        <v>145</v>
      </c>
      <c r="D3457" s="168">
        <v>1320.01</v>
      </c>
    </row>
    <row r="3458" spans="1:4" x14ac:dyDescent="0.25">
      <c r="A3458">
        <v>10848</v>
      </c>
      <c r="B3458" t="s">
        <v>3633</v>
      </c>
      <c r="C3458" t="s">
        <v>145</v>
      </c>
      <c r="D3458" s="155">
        <v>829.13</v>
      </c>
    </row>
    <row r="3459" spans="1:4" x14ac:dyDescent="0.25">
      <c r="A3459">
        <v>4813</v>
      </c>
      <c r="B3459" t="s">
        <v>3634</v>
      </c>
      <c r="C3459" t="s">
        <v>152</v>
      </c>
      <c r="D3459" s="155">
        <v>275</v>
      </c>
    </row>
    <row r="3460" spans="1:4" x14ac:dyDescent="0.25">
      <c r="A3460">
        <v>37560</v>
      </c>
      <c r="B3460" t="s">
        <v>3635</v>
      </c>
      <c r="C3460" t="s">
        <v>145</v>
      </c>
      <c r="D3460" s="155">
        <v>39.369999999999997</v>
      </c>
    </row>
    <row r="3461" spans="1:4" x14ac:dyDescent="0.25">
      <c r="A3461">
        <v>37557</v>
      </c>
      <c r="B3461" t="s">
        <v>3636</v>
      </c>
      <c r="C3461" t="s">
        <v>145</v>
      </c>
      <c r="D3461" s="155">
        <v>11.95</v>
      </c>
    </row>
    <row r="3462" spans="1:4" x14ac:dyDescent="0.25">
      <c r="A3462">
        <v>37556</v>
      </c>
      <c r="B3462" t="s">
        <v>3637</v>
      </c>
      <c r="C3462" t="s">
        <v>145</v>
      </c>
      <c r="D3462" s="155">
        <v>23.13</v>
      </c>
    </row>
    <row r="3463" spans="1:4" x14ac:dyDescent="0.25">
      <c r="A3463">
        <v>37559</v>
      </c>
      <c r="B3463" t="s">
        <v>3638</v>
      </c>
      <c r="C3463" t="s">
        <v>145</v>
      </c>
      <c r="D3463" s="155">
        <v>28.37</v>
      </c>
    </row>
    <row r="3464" spans="1:4" x14ac:dyDescent="0.25">
      <c r="A3464">
        <v>37539</v>
      </c>
      <c r="B3464" t="s">
        <v>3639</v>
      </c>
      <c r="C3464" t="s">
        <v>145</v>
      </c>
      <c r="D3464" s="155">
        <v>20</v>
      </c>
    </row>
    <row r="3465" spans="1:4" x14ac:dyDescent="0.25">
      <c r="A3465">
        <v>37558</v>
      </c>
      <c r="B3465" t="s">
        <v>3640</v>
      </c>
      <c r="C3465" t="s">
        <v>145</v>
      </c>
      <c r="D3465" s="155">
        <v>37.29</v>
      </c>
    </row>
    <row r="3466" spans="1:4" x14ac:dyDescent="0.25">
      <c r="A3466">
        <v>34723</v>
      </c>
      <c r="B3466" t="s">
        <v>3641</v>
      </c>
      <c r="C3466" t="s">
        <v>152</v>
      </c>
      <c r="D3466" s="155">
        <v>635.25</v>
      </c>
    </row>
    <row r="3467" spans="1:4" x14ac:dyDescent="0.25">
      <c r="A3467">
        <v>34721</v>
      </c>
      <c r="B3467" t="s">
        <v>3642</v>
      </c>
      <c r="C3467" t="s">
        <v>152</v>
      </c>
      <c r="D3467" s="155">
        <v>792</v>
      </c>
    </row>
    <row r="3468" spans="1:4" x14ac:dyDescent="0.25">
      <c r="A3468">
        <v>4309</v>
      </c>
      <c r="B3468" t="s">
        <v>3643</v>
      </c>
      <c r="C3468" t="s">
        <v>145</v>
      </c>
      <c r="D3468" s="155">
        <v>9.36</v>
      </c>
    </row>
    <row r="3469" spans="1:4" x14ac:dyDescent="0.25">
      <c r="A3469">
        <v>4307</v>
      </c>
      <c r="B3469" t="s">
        <v>3644</v>
      </c>
      <c r="C3469" t="s">
        <v>145</v>
      </c>
      <c r="D3469" s="155">
        <v>16.010000000000002</v>
      </c>
    </row>
    <row r="3470" spans="1:4" x14ac:dyDescent="0.25">
      <c r="A3470">
        <v>10850</v>
      </c>
      <c r="B3470" t="s">
        <v>3645</v>
      </c>
      <c r="C3470" t="s">
        <v>145</v>
      </c>
      <c r="D3470" s="155">
        <v>41.25</v>
      </c>
    </row>
    <row r="3471" spans="1:4" x14ac:dyDescent="0.25">
      <c r="A3471">
        <v>42438</v>
      </c>
      <c r="B3471" t="s">
        <v>3646</v>
      </c>
      <c r="C3471" t="s">
        <v>145</v>
      </c>
      <c r="D3471" s="168">
        <v>2072.34</v>
      </c>
    </row>
    <row r="3472" spans="1:4" x14ac:dyDescent="0.25">
      <c r="A3472">
        <v>4792</v>
      </c>
      <c r="B3472" t="s">
        <v>3647</v>
      </c>
      <c r="C3472" t="s">
        <v>152</v>
      </c>
      <c r="D3472" s="155">
        <v>175.24</v>
      </c>
    </row>
    <row r="3473" spans="1:4" x14ac:dyDescent="0.25">
      <c r="A3473">
        <v>4790</v>
      </c>
      <c r="B3473" t="s">
        <v>3648</v>
      </c>
      <c r="C3473" t="s">
        <v>152</v>
      </c>
      <c r="D3473" s="155">
        <v>105.36</v>
      </c>
    </row>
    <row r="3474" spans="1:4" x14ac:dyDescent="0.25">
      <c r="A3474">
        <v>40671</v>
      </c>
      <c r="B3474" t="s">
        <v>3649</v>
      </c>
      <c r="C3474" t="s">
        <v>152</v>
      </c>
      <c r="D3474" s="155">
        <v>94.73</v>
      </c>
    </row>
    <row r="3475" spans="1:4" x14ac:dyDescent="0.25">
      <c r="A3475">
        <v>7552</v>
      </c>
      <c r="B3475" t="s">
        <v>3650</v>
      </c>
      <c r="C3475" t="s">
        <v>145</v>
      </c>
      <c r="D3475" s="155">
        <v>24.92</v>
      </c>
    </row>
    <row r="3476" spans="1:4" x14ac:dyDescent="0.25">
      <c r="A3476">
        <v>4893</v>
      </c>
      <c r="B3476" t="s">
        <v>3651</v>
      </c>
      <c r="C3476" t="s">
        <v>145</v>
      </c>
      <c r="D3476" s="155">
        <v>14.78</v>
      </c>
    </row>
    <row r="3477" spans="1:4" x14ac:dyDescent="0.25">
      <c r="A3477">
        <v>4894</v>
      </c>
      <c r="B3477" t="s">
        <v>3652</v>
      </c>
      <c r="C3477" t="s">
        <v>145</v>
      </c>
      <c r="D3477" s="155">
        <v>12.68</v>
      </c>
    </row>
    <row r="3478" spans="1:4" x14ac:dyDescent="0.25">
      <c r="A3478">
        <v>4888</v>
      </c>
      <c r="B3478" t="s">
        <v>3653</v>
      </c>
      <c r="C3478" t="s">
        <v>145</v>
      </c>
      <c r="D3478" s="155">
        <v>4.32</v>
      </c>
    </row>
    <row r="3479" spans="1:4" x14ac:dyDescent="0.25">
      <c r="A3479">
        <v>4890</v>
      </c>
      <c r="B3479" t="s">
        <v>3654</v>
      </c>
      <c r="C3479" t="s">
        <v>145</v>
      </c>
      <c r="D3479" s="155">
        <v>8.11</v>
      </c>
    </row>
    <row r="3480" spans="1:4" x14ac:dyDescent="0.25">
      <c r="A3480">
        <v>12411</v>
      </c>
      <c r="B3480" t="s">
        <v>3655</v>
      </c>
      <c r="C3480" t="s">
        <v>145</v>
      </c>
      <c r="D3480" s="155">
        <v>43.71</v>
      </c>
    </row>
    <row r="3481" spans="1:4" x14ac:dyDescent="0.25">
      <c r="A3481">
        <v>4891</v>
      </c>
      <c r="B3481" t="s">
        <v>3656</v>
      </c>
      <c r="C3481" t="s">
        <v>145</v>
      </c>
      <c r="D3481" s="155">
        <v>21.85</v>
      </c>
    </row>
    <row r="3482" spans="1:4" x14ac:dyDescent="0.25">
      <c r="A3482">
        <v>4889</v>
      </c>
      <c r="B3482" t="s">
        <v>3657</v>
      </c>
      <c r="C3482" t="s">
        <v>145</v>
      </c>
      <c r="D3482" s="155">
        <v>5.84</v>
      </c>
    </row>
    <row r="3483" spans="1:4" x14ac:dyDescent="0.25">
      <c r="A3483">
        <v>4892</v>
      </c>
      <c r="B3483" t="s">
        <v>3658</v>
      </c>
      <c r="C3483" t="s">
        <v>145</v>
      </c>
      <c r="D3483" s="155">
        <v>61.2</v>
      </c>
    </row>
    <row r="3484" spans="1:4" x14ac:dyDescent="0.25">
      <c r="A3484">
        <v>12412</v>
      </c>
      <c r="B3484" t="s">
        <v>3659</v>
      </c>
      <c r="C3484" t="s">
        <v>145</v>
      </c>
      <c r="D3484" s="155">
        <v>113.74</v>
      </c>
    </row>
    <row r="3485" spans="1:4" x14ac:dyDescent="0.25">
      <c r="A3485">
        <v>4907</v>
      </c>
      <c r="B3485" t="s">
        <v>3660</v>
      </c>
      <c r="C3485" t="s">
        <v>145</v>
      </c>
      <c r="D3485" s="155">
        <v>33.01</v>
      </c>
    </row>
    <row r="3486" spans="1:4" x14ac:dyDescent="0.25">
      <c r="A3486">
        <v>4902</v>
      </c>
      <c r="B3486" t="s">
        <v>3661</v>
      </c>
      <c r="C3486" t="s">
        <v>145</v>
      </c>
      <c r="D3486" s="155">
        <v>85.63</v>
      </c>
    </row>
    <row r="3487" spans="1:4" x14ac:dyDescent="0.25">
      <c r="A3487">
        <v>11096</v>
      </c>
      <c r="B3487" t="s">
        <v>3662</v>
      </c>
      <c r="C3487" t="s">
        <v>147</v>
      </c>
      <c r="D3487" s="155">
        <v>1.88</v>
      </c>
    </row>
    <row r="3488" spans="1:4" x14ac:dyDescent="0.25">
      <c r="A3488">
        <v>4741</v>
      </c>
      <c r="B3488" t="s">
        <v>3663</v>
      </c>
      <c r="C3488" t="s">
        <v>149</v>
      </c>
      <c r="D3488" s="155">
        <v>129.66999999999999</v>
      </c>
    </row>
    <row r="3489" spans="1:4" x14ac:dyDescent="0.25">
      <c r="A3489">
        <v>4752</v>
      </c>
      <c r="B3489" t="s">
        <v>3664</v>
      </c>
      <c r="C3489" t="s">
        <v>150</v>
      </c>
      <c r="D3489" s="155">
        <v>19.53</v>
      </c>
    </row>
    <row r="3490" spans="1:4" x14ac:dyDescent="0.25">
      <c r="A3490">
        <v>41091</v>
      </c>
      <c r="B3490" t="s">
        <v>3665</v>
      </c>
      <c r="C3490" t="s">
        <v>151</v>
      </c>
      <c r="D3490" s="168">
        <v>3431.32</v>
      </c>
    </row>
    <row r="3491" spans="1:4" x14ac:dyDescent="0.25">
      <c r="A3491">
        <v>13954</v>
      </c>
      <c r="B3491" t="s">
        <v>3666</v>
      </c>
      <c r="C3491" t="s">
        <v>145</v>
      </c>
      <c r="D3491" s="168">
        <v>7693.61</v>
      </c>
    </row>
    <row r="3492" spans="1:4" x14ac:dyDescent="0.25">
      <c r="A3492">
        <v>3411</v>
      </c>
      <c r="B3492" t="s">
        <v>3667</v>
      </c>
      <c r="C3492" t="s">
        <v>147</v>
      </c>
      <c r="D3492" s="155">
        <v>45.24</v>
      </c>
    </row>
    <row r="3493" spans="1:4" x14ac:dyDescent="0.25">
      <c r="A3493">
        <v>39995</v>
      </c>
      <c r="B3493" t="s">
        <v>3668</v>
      </c>
      <c r="C3493" t="s">
        <v>149</v>
      </c>
      <c r="D3493" s="155">
        <v>348.03</v>
      </c>
    </row>
    <row r="3494" spans="1:4" x14ac:dyDescent="0.25">
      <c r="A3494">
        <v>11615</v>
      </c>
      <c r="B3494" t="s">
        <v>3669</v>
      </c>
      <c r="C3494" t="s">
        <v>152</v>
      </c>
      <c r="D3494" s="155">
        <v>2.95</v>
      </c>
    </row>
    <row r="3495" spans="1:4" x14ac:dyDescent="0.25">
      <c r="A3495">
        <v>3408</v>
      </c>
      <c r="B3495" t="s">
        <v>3670</v>
      </c>
      <c r="C3495" t="s">
        <v>152</v>
      </c>
      <c r="D3495" s="155">
        <v>7.84</v>
      </c>
    </row>
    <row r="3496" spans="1:4" x14ac:dyDescent="0.25">
      <c r="A3496">
        <v>3409</v>
      </c>
      <c r="B3496" t="s">
        <v>3671</v>
      </c>
      <c r="C3496" t="s">
        <v>152</v>
      </c>
      <c r="D3496" s="155">
        <v>19.600000000000001</v>
      </c>
    </row>
    <row r="3497" spans="1:4" x14ac:dyDescent="0.25">
      <c r="A3497">
        <v>11427</v>
      </c>
      <c r="B3497" t="s">
        <v>3672</v>
      </c>
      <c r="C3497" t="s">
        <v>147</v>
      </c>
      <c r="D3497" s="155">
        <v>107.53</v>
      </c>
    </row>
    <row r="3498" spans="1:4" x14ac:dyDescent="0.25">
      <c r="A3498">
        <v>4491</v>
      </c>
      <c r="B3498" t="s">
        <v>3673</v>
      </c>
      <c r="C3498" t="s">
        <v>146</v>
      </c>
      <c r="D3498" s="155">
        <v>8.0299999999999994</v>
      </c>
    </row>
    <row r="3499" spans="1:4" x14ac:dyDescent="0.25">
      <c r="A3499">
        <v>2745</v>
      </c>
      <c r="B3499" t="s">
        <v>3674</v>
      </c>
      <c r="C3499" t="s">
        <v>146</v>
      </c>
      <c r="D3499" s="155">
        <v>3.19</v>
      </c>
    </row>
    <row r="3500" spans="1:4" x14ac:dyDescent="0.25">
      <c r="A3500">
        <v>14439</v>
      </c>
      <c r="B3500" t="s">
        <v>3675</v>
      </c>
      <c r="C3500" t="s">
        <v>146</v>
      </c>
      <c r="D3500" s="155">
        <v>3.96</v>
      </c>
    </row>
    <row r="3501" spans="1:4" x14ac:dyDescent="0.25">
      <c r="A3501">
        <v>44496</v>
      </c>
      <c r="B3501" t="s">
        <v>3676</v>
      </c>
      <c r="C3501" t="s">
        <v>145</v>
      </c>
      <c r="D3501" s="155">
        <v>113.51</v>
      </c>
    </row>
    <row r="3502" spans="1:4" x14ac:dyDescent="0.25">
      <c r="A3502">
        <v>12362</v>
      </c>
      <c r="B3502" t="s">
        <v>3677</v>
      </c>
      <c r="C3502" t="s">
        <v>145</v>
      </c>
      <c r="D3502" s="155">
        <v>20.43</v>
      </c>
    </row>
    <row r="3503" spans="1:4" x14ac:dyDescent="0.25">
      <c r="A3503">
        <v>421</v>
      </c>
      <c r="B3503" t="s">
        <v>3678</v>
      </c>
      <c r="C3503" t="s">
        <v>145</v>
      </c>
      <c r="D3503" s="155">
        <v>23.07</v>
      </c>
    </row>
    <row r="3504" spans="1:4" x14ac:dyDescent="0.25">
      <c r="A3504">
        <v>14148</v>
      </c>
      <c r="B3504" t="s">
        <v>3679</v>
      </c>
      <c r="C3504" t="s">
        <v>145</v>
      </c>
      <c r="D3504" s="155">
        <v>0.91</v>
      </c>
    </row>
    <row r="3505" spans="1:4" x14ac:dyDescent="0.25">
      <c r="A3505">
        <v>4341</v>
      </c>
      <c r="B3505" t="s">
        <v>3680</v>
      </c>
      <c r="C3505" t="s">
        <v>145</v>
      </c>
      <c r="D3505" s="155">
        <v>1.08</v>
      </c>
    </row>
    <row r="3506" spans="1:4" x14ac:dyDescent="0.25">
      <c r="A3506">
        <v>4337</v>
      </c>
      <c r="B3506" t="s">
        <v>3681</v>
      </c>
      <c r="C3506" t="s">
        <v>145</v>
      </c>
      <c r="D3506" s="155">
        <v>2.73</v>
      </c>
    </row>
    <row r="3507" spans="1:4" x14ac:dyDescent="0.25">
      <c r="A3507">
        <v>4339</v>
      </c>
      <c r="B3507" t="s">
        <v>3682</v>
      </c>
      <c r="C3507" t="s">
        <v>145</v>
      </c>
      <c r="D3507" s="155">
        <v>0.57999999999999996</v>
      </c>
    </row>
    <row r="3508" spans="1:4" x14ac:dyDescent="0.25">
      <c r="A3508">
        <v>39997</v>
      </c>
      <c r="B3508" t="s">
        <v>3683</v>
      </c>
      <c r="C3508" t="s">
        <v>145</v>
      </c>
      <c r="D3508" s="155">
        <v>0.32</v>
      </c>
    </row>
    <row r="3509" spans="1:4" x14ac:dyDescent="0.25">
      <c r="A3509">
        <v>11971</v>
      </c>
      <c r="B3509" t="s">
        <v>3684</v>
      </c>
      <c r="C3509" t="s">
        <v>145</v>
      </c>
      <c r="D3509" s="155">
        <v>4.51</v>
      </c>
    </row>
    <row r="3510" spans="1:4" x14ac:dyDescent="0.25">
      <c r="A3510">
        <v>4342</v>
      </c>
      <c r="B3510" t="s">
        <v>3685</v>
      </c>
      <c r="C3510" t="s">
        <v>145</v>
      </c>
      <c r="D3510" s="155">
        <v>0.24</v>
      </c>
    </row>
    <row r="3511" spans="1:4" x14ac:dyDescent="0.25">
      <c r="A3511">
        <v>4330</v>
      </c>
      <c r="B3511" t="s">
        <v>3686</v>
      </c>
      <c r="C3511" t="s">
        <v>145</v>
      </c>
      <c r="D3511" s="155">
        <v>0.16</v>
      </c>
    </row>
    <row r="3512" spans="1:4" x14ac:dyDescent="0.25">
      <c r="A3512">
        <v>4340</v>
      </c>
      <c r="B3512" t="s">
        <v>3687</v>
      </c>
      <c r="C3512" t="s">
        <v>145</v>
      </c>
      <c r="D3512" s="155">
        <v>1.26</v>
      </c>
    </row>
    <row r="3513" spans="1:4" x14ac:dyDescent="0.25">
      <c r="A3513">
        <v>5088</v>
      </c>
      <c r="B3513" t="s">
        <v>3688</v>
      </c>
      <c r="C3513" t="s">
        <v>145</v>
      </c>
      <c r="D3513" s="155">
        <v>6.52</v>
      </c>
    </row>
    <row r="3514" spans="1:4" x14ac:dyDescent="0.25">
      <c r="A3514">
        <v>11154</v>
      </c>
      <c r="B3514" t="s">
        <v>3689</v>
      </c>
      <c r="C3514" t="s">
        <v>145</v>
      </c>
      <c r="D3514" s="168">
        <v>1646.02</v>
      </c>
    </row>
    <row r="3515" spans="1:4" x14ac:dyDescent="0.25">
      <c r="A3515">
        <v>4989</v>
      </c>
      <c r="B3515" t="s">
        <v>3690</v>
      </c>
      <c r="C3515" t="s">
        <v>145</v>
      </c>
      <c r="D3515" s="155">
        <v>297.83999999999997</v>
      </c>
    </row>
    <row r="3516" spans="1:4" x14ac:dyDescent="0.25">
      <c r="A3516">
        <v>4982</v>
      </c>
      <c r="B3516" t="s">
        <v>3691</v>
      </c>
      <c r="C3516" t="s">
        <v>145</v>
      </c>
      <c r="D3516" s="155">
        <v>279.36</v>
      </c>
    </row>
    <row r="3517" spans="1:4" x14ac:dyDescent="0.25">
      <c r="A3517">
        <v>4962</v>
      </c>
      <c r="B3517" t="s">
        <v>3692</v>
      </c>
      <c r="C3517" t="s">
        <v>145</v>
      </c>
      <c r="D3517" s="155">
        <v>220.31</v>
      </c>
    </row>
    <row r="3518" spans="1:4" x14ac:dyDescent="0.25">
      <c r="A3518">
        <v>4981</v>
      </c>
      <c r="B3518" t="s">
        <v>3693</v>
      </c>
      <c r="C3518" t="s">
        <v>145</v>
      </c>
      <c r="D3518" s="155">
        <v>196.13</v>
      </c>
    </row>
    <row r="3519" spans="1:4" x14ac:dyDescent="0.25">
      <c r="A3519">
        <v>4964</v>
      </c>
      <c r="B3519" t="s">
        <v>3694</v>
      </c>
      <c r="C3519" t="s">
        <v>145</v>
      </c>
      <c r="D3519" s="155">
        <v>248.81</v>
      </c>
    </row>
    <row r="3520" spans="1:4" x14ac:dyDescent="0.25">
      <c r="A3520">
        <v>4992</v>
      </c>
      <c r="B3520" t="s">
        <v>3695</v>
      </c>
      <c r="C3520" t="s">
        <v>145</v>
      </c>
      <c r="D3520" s="155">
        <v>243.05</v>
      </c>
    </row>
    <row r="3521" spans="1:4" x14ac:dyDescent="0.25">
      <c r="A3521">
        <v>4987</v>
      </c>
      <c r="B3521" t="s">
        <v>3696</v>
      </c>
      <c r="C3521" t="s">
        <v>145</v>
      </c>
      <c r="D3521" s="155">
        <v>278.06</v>
      </c>
    </row>
    <row r="3522" spans="1:4" x14ac:dyDescent="0.25">
      <c r="A3522">
        <v>4930</v>
      </c>
      <c r="B3522" t="s">
        <v>3697</v>
      </c>
      <c r="C3522" t="s">
        <v>152</v>
      </c>
      <c r="D3522" s="155">
        <v>697.2</v>
      </c>
    </row>
    <row r="3523" spans="1:4" x14ac:dyDescent="0.25">
      <c r="A3523">
        <v>39021</v>
      </c>
      <c r="B3523" t="s">
        <v>3698</v>
      </c>
      <c r="C3523" t="s">
        <v>145</v>
      </c>
      <c r="D3523" s="155">
        <v>741.3</v>
      </c>
    </row>
    <row r="3524" spans="1:4" x14ac:dyDescent="0.25">
      <c r="A3524">
        <v>39022</v>
      </c>
      <c r="B3524" t="s">
        <v>3699</v>
      </c>
      <c r="C3524" t="s">
        <v>145</v>
      </c>
      <c r="D3524" s="155">
        <v>664</v>
      </c>
    </row>
    <row r="3525" spans="1:4" x14ac:dyDescent="0.25">
      <c r="A3525">
        <v>39024</v>
      </c>
      <c r="B3525" t="s">
        <v>3700</v>
      </c>
      <c r="C3525" t="s">
        <v>145</v>
      </c>
      <c r="D3525" s="155">
        <v>760.66</v>
      </c>
    </row>
    <row r="3526" spans="1:4" x14ac:dyDescent="0.25">
      <c r="A3526">
        <v>4914</v>
      </c>
      <c r="B3526" t="s">
        <v>3701</v>
      </c>
      <c r="C3526" t="s">
        <v>152</v>
      </c>
      <c r="D3526" s="155">
        <v>616.76</v>
      </c>
    </row>
    <row r="3527" spans="1:4" x14ac:dyDescent="0.25">
      <c r="A3527">
        <v>4917</v>
      </c>
      <c r="B3527" t="s">
        <v>3702</v>
      </c>
      <c r="C3527" t="s">
        <v>152</v>
      </c>
      <c r="D3527" s="155">
        <v>425.94</v>
      </c>
    </row>
    <row r="3528" spans="1:4" x14ac:dyDescent="0.25">
      <c r="A3528">
        <v>39025</v>
      </c>
      <c r="B3528" t="s">
        <v>3703</v>
      </c>
      <c r="C3528" t="s">
        <v>145</v>
      </c>
      <c r="D3528" s="155">
        <v>779.97</v>
      </c>
    </row>
    <row r="3529" spans="1:4" x14ac:dyDescent="0.25">
      <c r="A3529">
        <v>4922</v>
      </c>
      <c r="B3529" t="s">
        <v>3704</v>
      </c>
      <c r="C3529" t="s">
        <v>152</v>
      </c>
      <c r="D3529" s="155">
        <v>395.1</v>
      </c>
    </row>
    <row r="3530" spans="1:4" x14ac:dyDescent="0.25">
      <c r="A3530">
        <v>4911</v>
      </c>
      <c r="B3530" t="s">
        <v>3705</v>
      </c>
      <c r="C3530" t="s">
        <v>152</v>
      </c>
      <c r="D3530" s="155">
        <v>519.4</v>
      </c>
    </row>
    <row r="3531" spans="1:4" x14ac:dyDescent="0.25">
      <c r="A3531">
        <v>37518</v>
      </c>
      <c r="B3531" t="s">
        <v>3706</v>
      </c>
      <c r="C3531" t="s">
        <v>152</v>
      </c>
      <c r="D3531" s="155">
        <v>844.02</v>
      </c>
    </row>
    <row r="3532" spans="1:4" x14ac:dyDescent="0.25">
      <c r="A3532">
        <v>4910</v>
      </c>
      <c r="B3532" t="s">
        <v>3707</v>
      </c>
      <c r="C3532" t="s">
        <v>152</v>
      </c>
      <c r="D3532" s="155">
        <v>711.52</v>
      </c>
    </row>
    <row r="3533" spans="1:4" x14ac:dyDescent="0.25">
      <c r="A3533">
        <v>4943</v>
      </c>
      <c r="B3533" t="s">
        <v>3708</v>
      </c>
      <c r="C3533" t="s">
        <v>152</v>
      </c>
      <c r="D3533" s="168">
        <v>1059.99</v>
      </c>
    </row>
    <row r="3534" spans="1:4" x14ac:dyDescent="0.25">
      <c r="A3534">
        <v>5002</v>
      </c>
      <c r="B3534" t="s">
        <v>3709</v>
      </c>
      <c r="C3534" t="s">
        <v>152</v>
      </c>
      <c r="D3534" s="155">
        <v>477.42</v>
      </c>
    </row>
    <row r="3535" spans="1:4" x14ac:dyDescent="0.25">
      <c r="A3535">
        <v>4977</v>
      </c>
      <c r="B3535" t="s">
        <v>3710</v>
      </c>
      <c r="C3535" t="s">
        <v>152</v>
      </c>
      <c r="D3535" s="155">
        <v>322.27999999999997</v>
      </c>
    </row>
    <row r="3536" spans="1:4" x14ac:dyDescent="0.25">
      <c r="A3536">
        <v>5028</v>
      </c>
      <c r="B3536" t="s">
        <v>3711</v>
      </c>
      <c r="C3536" t="s">
        <v>152</v>
      </c>
      <c r="D3536" s="155">
        <v>788.56</v>
      </c>
    </row>
    <row r="3537" spans="1:4" x14ac:dyDescent="0.25">
      <c r="A3537">
        <v>4998</v>
      </c>
      <c r="B3537" t="s">
        <v>3712</v>
      </c>
      <c r="C3537" t="s">
        <v>152</v>
      </c>
      <c r="D3537" s="155">
        <v>654.91999999999996</v>
      </c>
    </row>
    <row r="3538" spans="1:4" x14ac:dyDescent="0.25">
      <c r="A3538">
        <v>4969</v>
      </c>
      <c r="B3538" t="s">
        <v>3713</v>
      </c>
      <c r="C3538" t="s">
        <v>152</v>
      </c>
      <c r="D3538" s="155">
        <v>455.8</v>
      </c>
    </row>
    <row r="3539" spans="1:4" x14ac:dyDescent="0.25">
      <c r="A3539">
        <v>11364</v>
      </c>
      <c r="B3539" t="s">
        <v>3714</v>
      </c>
      <c r="C3539" t="s">
        <v>145</v>
      </c>
      <c r="D3539" s="155">
        <v>168.49</v>
      </c>
    </row>
    <row r="3540" spans="1:4" x14ac:dyDescent="0.25">
      <c r="A3540">
        <v>11365</v>
      </c>
      <c r="B3540" t="s">
        <v>3715</v>
      </c>
      <c r="C3540" t="s">
        <v>145</v>
      </c>
      <c r="D3540" s="155">
        <v>174.85</v>
      </c>
    </row>
    <row r="3541" spans="1:4" x14ac:dyDescent="0.25">
      <c r="A3541">
        <v>11366</v>
      </c>
      <c r="B3541" t="s">
        <v>3716</v>
      </c>
      <c r="C3541" t="s">
        <v>145</v>
      </c>
      <c r="D3541" s="155">
        <v>185.87</v>
      </c>
    </row>
    <row r="3542" spans="1:4" x14ac:dyDescent="0.25">
      <c r="A3542">
        <v>43777</v>
      </c>
      <c r="B3542" t="s">
        <v>3717</v>
      </c>
      <c r="C3542" t="s">
        <v>145</v>
      </c>
      <c r="D3542" s="155">
        <v>218.33</v>
      </c>
    </row>
    <row r="3543" spans="1:4" x14ac:dyDescent="0.25">
      <c r="A3543">
        <v>20322</v>
      </c>
      <c r="B3543" t="s">
        <v>3718</v>
      </c>
      <c r="C3543" t="s">
        <v>145</v>
      </c>
      <c r="D3543" s="155">
        <v>202.68</v>
      </c>
    </row>
    <row r="3544" spans="1:4" x14ac:dyDescent="0.25">
      <c r="A3544">
        <v>10553</v>
      </c>
      <c r="B3544" t="s">
        <v>3719</v>
      </c>
      <c r="C3544" t="s">
        <v>145</v>
      </c>
      <c r="D3544" s="155">
        <v>184.03</v>
      </c>
    </row>
    <row r="3545" spans="1:4" x14ac:dyDescent="0.25">
      <c r="A3545">
        <v>5020</v>
      </c>
      <c r="B3545" t="s">
        <v>3720</v>
      </c>
      <c r="C3545" t="s">
        <v>145</v>
      </c>
      <c r="D3545" s="155">
        <v>194.02</v>
      </c>
    </row>
    <row r="3546" spans="1:4" x14ac:dyDescent="0.25">
      <c r="A3546">
        <v>10554</v>
      </c>
      <c r="B3546" t="s">
        <v>3721</v>
      </c>
      <c r="C3546" t="s">
        <v>145</v>
      </c>
      <c r="D3546" s="155">
        <v>185.66</v>
      </c>
    </row>
    <row r="3547" spans="1:4" x14ac:dyDescent="0.25">
      <c r="A3547">
        <v>10555</v>
      </c>
      <c r="B3547" t="s">
        <v>3722</v>
      </c>
      <c r="C3547" t="s">
        <v>145</v>
      </c>
      <c r="D3547" s="155">
        <v>202.47</v>
      </c>
    </row>
    <row r="3548" spans="1:4" x14ac:dyDescent="0.25">
      <c r="A3548">
        <v>10556</v>
      </c>
      <c r="B3548" t="s">
        <v>3723</v>
      </c>
      <c r="C3548" t="s">
        <v>145</v>
      </c>
      <c r="D3548" s="155">
        <v>269.20999999999998</v>
      </c>
    </row>
    <row r="3549" spans="1:4" x14ac:dyDescent="0.25">
      <c r="A3549">
        <v>39502</v>
      </c>
      <c r="B3549" t="s">
        <v>3724</v>
      </c>
      <c r="C3549" t="s">
        <v>145</v>
      </c>
      <c r="D3549" s="155">
        <v>378.03</v>
      </c>
    </row>
    <row r="3550" spans="1:4" x14ac:dyDescent="0.25">
      <c r="A3550">
        <v>39504</v>
      </c>
      <c r="B3550" t="s">
        <v>3725</v>
      </c>
      <c r="C3550" t="s">
        <v>145</v>
      </c>
      <c r="D3550" s="155">
        <v>418.03</v>
      </c>
    </row>
    <row r="3551" spans="1:4" x14ac:dyDescent="0.25">
      <c r="A3551">
        <v>39503</v>
      </c>
      <c r="B3551" t="s">
        <v>3726</v>
      </c>
      <c r="C3551" t="s">
        <v>145</v>
      </c>
      <c r="D3551" s="155">
        <v>439.96</v>
      </c>
    </row>
    <row r="3552" spans="1:4" x14ac:dyDescent="0.25">
      <c r="A3552">
        <v>39505</v>
      </c>
      <c r="B3552" t="s">
        <v>3727</v>
      </c>
      <c r="C3552" t="s">
        <v>145</v>
      </c>
      <c r="D3552" s="155">
        <v>474.12</v>
      </c>
    </row>
    <row r="3553" spans="1:4" x14ac:dyDescent="0.25">
      <c r="A3553">
        <v>44471</v>
      </c>
      <c r="B3553" t="s">
        <v>3728</v>
      </c>
      <c r="C3553" t="s">
        <v>145</v>
      </c>
      <c r="D3553" s="155">
        <v>590.16999999999996</v>
      </c>
    </row>
    <row r="3554" spans="1:4" x14ac:dyDescent="0.25">
      <c r="A3554">
        <v>4944</v>
      </c>
      <c r="B3554" t="s">
        <v>3729</v>
      </c>
      <c r="C3554" t="s">
        <v>152</v>
      </c>
      <c r="D3554" s="168">
        <v>1584.69</v>
      </c>
    </row>
    <row r="3555" spans="1:4" x14ac:dyDescent="0.25">
      <c r="A3555">
        <v>21102</v>
      </c>
      <c r="B3555" t="s">
        <v>3730</v>
      </c>
      <c r="C3555" t="s">
        <v>145</v>
      </c>
      <c r="D3555" s="155">
        <v>35.880000000000003</v>
      </c>
    </row>
    <row r="3556" spans="1:4" x14ac:dyDescent="0.25">
      <c r="A3556">
        <v>21101</v>
      </c>
      <c r="B3556" t="s">
        <v>3731</v>
      </c>
      <c r="C3556" t="s">
        <v>145</v>
      </c>
      <c r="D3556" s="155">
        <v>23.04</v>
      </c>
    </row>
    <row r="3557" spans="1:4" x14ac:dyDescent="0.25">
      <c r="A3557">
        <v>34713</v>
      </c>
      <c r="B3557" t="s">
        <v>3732</v>
      </c>
      <c r="C3557" t="s">
        <v>152</v>
      </c>
      <c r="D3557" s="155">
        <v>467.26</v>
      </c>
    </row>
    <row r="3558" spans="1:4" x14ac:dyDescent="0.25">
      <c r="A3558">
        <v>37563</v>
      </c>
      <c r="B3558" t="s">
        <v>3733</v>
      </c>
      <c r="C3558" t="s">
        <v>152</v>
      </c>
      <c r="D3558" s="155">
        <v>767.17</v>
      </c>
    </row>
    <row r="3559" spans="1:4" x14ac:dyDescent="0.25">
      <c r="A3559">
        <v>4948</v>
      </c>
      <c r="B3559" t="s">
        <v>3734</v>
      </c>
      <c r="C3559" t="s">
        <v>152</v>
      </c>
      <c r="D3559" s="155">
        <v>667.45</v>
      </c>
    </row>
    <row r="3560" spans="1:4" x14ac:dyDescent="0.25">
      <c r="A3560">
        <v>37561</v>
      </c>
      <c r="B3560" t="s">
        <v>3735</v>
      </c>
      <c r="C3560" t="s">
        <v>152</v>
      </c>
      <c r="D3560" s="155">
        <v>622.5</v>
      </c>
    </row>
    <row r="3561" spans="1:4" x14ac:dyDescent="0.25">
      <c r="A3561">
        <v>37562</v>
      </c>
      <c r="B3561" t="s">
        <v>3736</v>
      </c>
      <c r="C3561" t="s">
        <v>152</v>
      </c>
      <c r="D3561" s="155">
        <v>816.16</v>
      </c>
    </row>
    <row r="3562" spans="1:4" x14ac:dyDescent="0.25">
      <c r="A3562">
        <v>14164</v>
      </c>
      <c r="B3562" t="s">
        <v>3737</v>
      </c>
      <c r="C3562" t="s">
        <v>145</v>
      </c>
      <c r="D3562" s="168">
        <v>2009.86</v>
      </c>
    </row>
    <row r="3563" spans="1:4" x14ac:dyDescent="0.25">
      <c r="A3563">
        <v>14163</v>
      </c>
      <c r="B3563" t="s">
        <v>3738</v>
      </c>
      <c r="C3563" t="s">
        <v>145</v>
      </c>
      <c r="D3563" s="168">
        <v>2284.34</v>
      </c>
    </row>
    <row r="3564" spans="1:4" x14ac:dyDescent="0.25">
      <c r="A3564">
        <v>5051</v>
      </c>
      <c r="B3564" t="s">
        <v>3739</v>
      </c>
      <c r="C3564" t="s">
        <v>145</v>
      </c>
      <c r="D3564" s="168">
        <v>1942.8</v>
      </c>
    </row>
    <row r="3565" spans="1:4" x14ac:dyDescent="0.25">
      <c r="A3565">
        <v>14162</v>
      </c>
      <c r="B3565" t="s">
        <v>3740</v>
      </c>
      <c r="C3565" t="s">
        <v>145</v>
      </c>
      <c r="D3565" s="168">
        <v>1939.98</v>
      </c>
    </row>
    <row r="3566" spans="1:4" x14ac:dyDescent="0.25">
      <c r="A3566">
        <v>5052</v>
      </c>
      <c r="B3566" t="s">
        <v>3741</v>
      </c>
      <c r="C3566" t="s">
        <v>145</v>
      </c>
      <c r="D3566" s="168">
        <v>1447.5</v>
      </c>
    </row>
    <row r="3567" spans="1:4" x14ac:dyDescent="0.25">
      <c r="A3567">
        <v>14166</v>
      </c>
      <c r="B3567" t="s">
        <v>3742</v>
      </c>
      <c r="C3567" t="s">
        <v>145</v>
      </c>
      <c r="D3567" s="168">
        <v>1465.88</v>
      </c>
    </row>
    <row r="3568" spans="1:4" x14ac:dyDescent="0.25">
      <c r="A3568">
        <v>14165</v>
      </c>
      <c r="B3568" t="s">
        <v>3743</v>
      </c>
      <c r="C3568" t="s">
        <v>145</v>
      </c>
      <c r="D3568" s="168">
        <v>2030.77</v>
      </c>
    </row>
    <row r="3569" spans="1:4" x14ac:dyDescent="0.25">
      <c r="A3569">
        <v>5050</v>
      </c>
      <c r="B3569" t="s">
        <v>3744</v>
      </c>
      <c r="C3569" t="s">
        <v>145</v>
      </c>
      <c r="D3569" s="155">
        <v>499.82</v>
      </c>
    </row>
    <row r="3570" spans="1:4" x14ac:dyDescent="0.25">
      <c r="A3570">
        <v>12366</v>
      </c>
      <c r="B3570" t="s">
        <v>3745</v>
      </c>
      <c r="C3570" t="s">
        <v>145</v>
      </c>
      <c r="D3570" s="168">
        <v>1026.1400000000001</v>
      </c>
    </row>
    <row r="3571" spans="1:4" x14ac:dyDescent="0.25">
      <c r="A3571">
        <v>5045</v>
      </c>
      <c r="B3571" t="s">
        <v>3746</v>
      </c>
      <c r="C3571" t="s">
        <v>145</v>
      </c>
      <c r="D3571" s="168">
        <v>1417.55</v>
      </c>
    </row>
    <row r="3572" spans="1:4" x14ac:dyDescent="0.25">
      <c r="A3572">
        <v>5035</v>
      </c>
      <c r="B3572" t="s">
        <v>3747</v>
      </c>
      <c r="C3572" t="s">
        <v>145</v>
      </c>
      <c r="D3572" s="168">
        <v>1629.84</v>
      </c>
    </row>
    <row r="3573" spans="1:4" x14ac:dyDescent="0.25">
      <c r="A3573">
        <v>41180</v>
      </c>
      <c r="B3573" t="s">
        <v>3748</v>
      </c>
      <c r="C3573" t="s">
        <v>145</v>
      </c>
      <c r="D3573" s="168">
        <v>3663.87</v>
      </c>
    </row>
    <row r="3574" spans="1:4" x14ac:dyDescent="0.25">
      <c r="A3574">
        <v>41181</v>
      </c>
      <c r="B3574" t="s">
        <v>3749</v>
      </c>
      <c r="C3574" t="s">
        <v>145</v>
      </c>
      <c r="D3574" s="168">
        <v>4850.8500000000004</v>
      </c>
    </row>
    <row r="3575" spans="1:4" x14ac:dyDescent="0.25">
      <c r="A3575">
        <v>41182</v>
      </c>
      <c r="B3575" t="s">
        <v>3750</v>
      </c>
      <c r="C3575" t="s">
        <v>145</v>
      </c>
      <c r="D3575" s="168">
        <v>6958.94</v>
      </c>
    </row>
    <row r="3576" spans="1:4" x14ac:dyDescent="0.25">
      <c r="A3576">
        <v>41183</v>
      </c>
      <c r="B3576" t="s">
        <v>3751</v>
      </c>
      <c r="C3576" t="s">
        <v>145</v>
      </c>
      <c r="D3576" s="168">
        <v>8688.3799999999992</v>
      </c>
    </row>
    <row r="3577" spans="1:4" x14ac:dyDescent="0.25">
      <c r="A3577">
        <v>41184</v>
      </c>
      <c r="B3577" t="s">
        <v>3752</v>
      </c>
      <c r="C3577" t="s">
        <v>145</v>
      </c>
      <c r="D3577" s="168">
        <v>13228.59</v>
      </c>
    </row>
    <row r="3578" spans="1:4" x14ac:dyDescent="0.25">
      <c r="A3578">
        <v>41185</v>
      </c>
      <c r="B3578" t="s">
        <v>3753</v>
      </c>
      <c r="C3578" t="s">
        <v>145</v>
      </c>
      <c r="D3578" s="168">
        <v>4905.76</v>
      </c>
    </row>
    <row r="3579" spans="1:4" x14ac:dyDescent="0.25">
      <c r="A3579">
        <v>41186</v>
      </c>
      <c r="B3579" t="s">
        <v>3754</v>
      </c>
      <c r="C3579" t="s">
        <v>145</v>
      </c>
      <c r="D3579" s="168">
        <v>6874.85</v>
      </c>
    </row>
    <row r="3580" spans="1:4" x14ac:dyDescent="0.25">
      <c r="A3580">
        <v>41187</v>
      </c>
      <c r="B3580" t="s">
        <v>3755</v>
      </c>
      <c r="C3580" t="s">
        <v>145</v>
      </c>
      <c r="D3580" s="168">
        <v>9219.74</v>
      </c>
    </row>
    <row r="3581" spans="1:4" x14ac:dyDescent="0.25">
      <c r="A3581">
        <v>41188</v>
      </c>
      <c r="B3581" t="s">
        <v>3756</v>
      </c>
      <c r="C3581" t="s">
        <v>145</v>
      </c>
      <c r="D3581" s="168">
        <v>11790</v>
      </c>
    </row>
    <row r="3582" spans="1:4" x14ac:dyDescent="0.25">
      <c r="A3582">
        <v>5036</v>
      </c>
      <c r="B3582" t="s">
        <v>3757</v>
      </c>
      <c r="C3582" t="s">
        <v>145</v>
      </c>
      <c r="D3582" s="168">
        <v>2500.48</v>
      </c>
    </row>
    <row r="3583" spans="1:4" x14ac:dyDescent="0.25">
      <c r="A3583">
        <v>41189</v>
      </c>
      <c r="B3583" t="s">
        <v>3758</v>
      </c>
      <c r="C3583" t="s">
        <v>145</v>
      </c>
      <c r="D3583" s="168">
        <v>15157.28</v>
      </c>
    </row>
    <row r="3584" spans="1:4" x14ac:dyDescent="0.25">
      <c r="A3584">
        <v>41190</v>
      </c>
      <c r="B3584" t="s">
        <v>3759</v>
      </c>
      <c r="C3584" t="s">
        <v>145</v>
      </c>
      <c r="D3584" s="168">
        <v>5271.17</v>
      </c>
    </row>
    <row r="3585" spans="1:4" x14ac:dyDescent="0.25">
      <c r="A3585">
        <v>41191</v>
      </c>
      <c r="B3585" t="s">
        <v>3760</v>
      </c>
      <c r="C3585" t="s">
        <v>145</v>
      </c>
      <c r="D3585" s="168">
        <v>8083.14</v>
      </c>
    </row>
    <row r="3586" spans="1:4" x14ac:dyDescent="0.25">
      <c r="A3586">
        <v>41192</v>
      </c>
      <c r="B3586" t="s">
        <v>3761</v>
      </c>
      <c r="C3586" t="s">
        <v>145</v>
      </c>
      <c r="D3586" s="168">
        <v>8426.61</v>
      </c>
    </row>
    <row r="3587" spans="1:4" x14ac:dyDescent="0.25">
      <c r="A3587">
        <v>41193</v>
      </c>
      <c r="B3587" t="s">
        <v>3762</v>
      </c>
      <c r="C3587" t="s">
        <v>145</v>
      </c>
      <c r="D3587" s="168">
        <v>13768.81</v>
      </c>
    </row>
    <row r="3588" spans="1:4" x14ac:dyDescent="0.25">
      <c r="A3588">
        <v>41194</v>
      </c>
      <c r="B3588" t="s">
        <v>3763</v>
      </c>
      <c r="C3588" t="s">
        <v>145</v>
      </c>
      <c r="D3588" s="168">
        <v>16429.310000000001</v>
      </c>
    </row>
    <row r="3589" spans="1:4" x14ac:dyDescent="0.25">
      <c r="A3589">
        <v>5044</v>
      </c>
      <c r="B3589" t="s">
        <v>3764</v>
      </c>
      <c r="C3589" t="s">
        <v>145</v>
      </c>
      <c r="D3589" s="155">
        <v>884.06</v>
      </c>
    </row>
    <row r="3590" spans="1:4" x14ac:dyDescent="0.25">
      <c r="A3590">
        <v>5059</v>
      </c>
      <c r="B3590" t="s">
        <v>3765</v>
      </c>
      <c r="C3590" t="s">
        <v>145</v>
      </c>
      <c r="D3590" s="168">
        <v>1057.23</v>
      </c>
    </row>
    <row r="3591" spans="1:4" x14ac:dyDescent="0.25">
      <c r="A3591">
        <v>41201</v>
      </c>
      <c r="B3591" t="s">
        <v>3766</v>
      </c>
      <c r="C3591" t="s">
        <v>145</v>
      </c>
      <c r="D3591" s="168">
        <v>2145.56</v>
      </c>
    </row>
    <row r="3592" spans="1:4" x14ac:dyDescent="0.25">
      <c r="A3592">
        <v>41199</v>
      </c>
      <c r="B3592" t="s">
        <v>3767</v>
      </c>
      <c r="C3592" t="s">
        <v>145</v>
      </c>
      <c r="D3592" s="155">
        <v>689.45</v>
      </c>
    </row>
    <row r="3593" spans="1:4" x14ac:dyDescent="0.25">
      <c r="A3593">
        <v>5057</v>
      </c>
      <c r="B3593" t="s">
        <v>3768</v>
      </c>
      <c r="C3593" t="s">
        <v>145</v>
      </c>
      <c r="D3593" s="155">
        <v>933.39</v>
      </c>
    </row>
    <row r="3594" spans="1:4" x14ac:dyDescent="0.25">
      <c r="A3594">
        <v>41200</v>
      </c>
      <c r="B3594" t="s">
        <v>3769</v>
      </c>
      <c r="C3594" t="s">
        <v>145</v>
      </c>
      <c r="D3594" s="168">
        <v>1341.91</v>
      </c>
    </row>
    <row r="3595" spans="1:4" x14ac:dyDescent="0.25">
      <c r="A3595">
        <v>41205</v>
      </c>
      <c r="B3595" t="s">
        <v>3770</v>
      </c>
      <c r="C3595" t="s">
        <v>145</v>
      </c>
      <c r="D3595" s="168">
        <v>2486.54</v>
      </c>
    </row>
    <row r="3596" spans="1:4" x14ac:dyDescent="0.25">
      <c r="A3596">
        <v>41202</v>
      </c>
      <c r="B3596" t="s">
        <v>3771</v>
      </c>
      <c r="C3596" t="s">
        <v>145</v>
      </c>
      <c r="D3596" s="155">
        <v>725.59</v>
      </c>
    </row>
    <row r="3597" spans="1:4" x14ac:dyDescent="0.25">
      <c r="A3597">
        <v>41206</v>
      </c>
      <c r="B3597" t="s">
        <v>3772</v>
      </c>
      <c r="C3597" t="s">
        <v>145</v>
      </c>
      <c r="D3597" s="168">
        <v>3278.39</v>
      </c>
    </row>
    <row r="3598" spans="1:4" x14ac:dyDescent="0.25">
      <c r="A3598">
        <v>12372</v>
      </c>
      <c r="B3598" t="s">
        <v>3773</v>
      </c>
      <c r="C3598" t="s">
        <v>145</v>
      </c>
      <c r="D3598" s="155">
        <v>761.87</v>
      </c>
    </row>
    <row r="3599" spans="1:4" x14ac:dyDescent="0.25">
      <c r="A3599">
        <v>41207</v>
      </c>
      <c r="B3599" t="s">
        <v>3774</v>
      </c>
      <c r="C3599" t="s">
        <v>145</v>
      </c>
      <c r="D3599" s="168">
        <v>4413.37</v>
      </c>
    </row>
    <row r="3600" spans="1:4" x14ac:dyDescent="0.25">
      <c r="A3600">
        <v>41203</v>
      </c>
      <c r="B3600" t="s">
        <v>3775</v>
      </c>
      <c r="C3600" t="s">
        <v>145</v>
      </c>
      <c r="D3600" s="168">
        <v>1162.31</v>
      </c>
    </row>
    <row r="3601" spans="1:4" x14ac:dyDescent="0.25">
      <c r="A3601">
        <v>41204</v>
      </c>
      <c r="B3601" t="s">
        <v>3776</v>
      </c>
      <c r="C3601" t="s">
        <v>145</v>
      </c>
      <c r="D3601" s="168">
        <v>1643.22</v>
      </c>
    </row>
    <row r="3602" spans="1:4" x14ac:dyDescent="0.25">
      <c r="A3602">
        <v>41210</v>
      </c>
      <c r="B3602" t="s">
        <v>3777</v>
      </c>
      <c r="C3602" t="s">
        <v>145</v>
      </c>
      <c r="D3602" s="168">
        <v>2744.95</v>
      </c>
    </row>
    <row r="3603" spans="1:4" x14ac:dyDescent="0.25">
      <c r="A3603">
        <v>41208</v>
      </c>
      <c r="B3603" t="s">
        <v>3778</v>
      </c>
      <c r="C3603" t="s">
        <v>145</v>
      </c>
      <c r="D3603" s="155">
        <v>960.89</v>
      </c>
    </row>
    <row r="3604" spans="1:4" x14ac:dyDescent="0.25">
      <c r="A3604">
        <v>41211</v>
      </c>
      <c r="B3604" t="s">
        <v>3779</v>
      </c>
      <c r="C3604" t="s">
        <v>145</v>
      </c>
      <c r="D3604" s="168">
        <v>3867.6</v>
      </c>
    </row>
    <row r="3605" spans="1:4" x14ac:dyDescent="0.25">
      <c r="A3605">
        <v>13339</v>
      </c>
      <c r="B3605" t="s">
        <v>3780</v>
      </c>
      <c r="C3605" t="s">
        <v>145</v>
      </c>
      <c r="D3605" s="168">
        <v>1302.24</v>
      </c>
    </row>
    <row r="3606" spans="1:4" x14ac:dyDescent="0.25">
      <c r="A3606">
        <v>41213</v>
      </c>
      <c r="B3606" t="s">
        <v>3781</v>
      </c>
      <c r="C3606" t="s">
        <v>145</v>
      </c>
      <c r="D3606" s="168">
        <v>8016.58</v>
      </c>
    </row>
    <row r="3607" spans="1:4" x14ac:dyDescent="0.25">
      <c r="A3607">
        <v>41209</v>
      </c>
      <c r="B3607" t="s">
        <v>3782</v>
      </c>
      <c r="C3607" t="s">
        <v>145</v>
      </c>
      <c r="D3607" s="168">
        <v>1791.72</v>
      </c>
    </row>
    <row r="3608" spans="1:4" x14ac:dyDescent="0.25">
      <c r="A3608">
        <v>41216</v>
      </c>
      <c r="B3608" t="s">
        <v>3783</v>
      </c>
      <c r="C3608" t="s">
        <v>145</v>
      </c>
      <c r="D3608" s="168">
        <v>3356.13</v>
      </c>
    </row>
    <row r="3609" spans="1:4" x14ac:dyDescent="0.25">
      <c r="A3609">
        <v>41217</v>
      </c>
      <c r="B3609" t="s">
        <v>3784</v>
      </c>
      <c r="C3609" t="s">
        <v>145</v>
      </c>
      <c r="D3609" s="168">
        <v>5381.07</v>
      </c>
    </row>
    <row r="3610" spans="1:4" x14ac:dyDescent="0.25">
      <c r="A3610">
        <v>41218</v>
      </c>
      <c r="B3610" t="s">
        <v>3785</v>
      </c>
      <c r="C3610" t="s">
        <v>145</v>
      </c>
      <c r="D3610" s="168">
        <v>7216.18</v>
      </c>
    </row>
    <row r="3611" spans="1:4" x14ac:dyDescent="0.25">
      <c r="A3611">
        <v>41214</v>
      </c>
      <c r="B3611" t="s">
        <v>3786</v>
      </c>
      <c r="C3611" t="s">
        <v>145</v>
      </c>
      <c r="D3611" s="168">
        <v>1521.52</v>
      </c>
    </row>
    <row r="3612" spans="1:4" x14ac:dyDescent="0.25">
      <c r="A3612">
        <v>41215</v>
      </c>
      <c r="B3612" t="s">
        <v>3787</v>
      </c>
      <c r="C3612" t="s">
        <v>145</v>
      </c>
      <c r="D3612" s="168">
        <v>2290.85</v>
      </c>
    </row>
    <row r="3613" spans="1:4" x14ac:dyDescent="0.25">
      <c r="A3613">
        <v>41221</v>
      </c>
      <c r="B3613" t="s">
        <v>3788</v>
      </c>
      <c r="C3613" t="s">
        <v>145</v>
      </c>
      <c r="D3613" s="168">
        <v>6633.2</v>
      </c>
    </row>
    <row r="3614" spans="1:4" x14ac:dyDescent="0.25">
      <c r="A3614">
        <v>41222</v>
      </c>
      <c r="B3614" t="s">
        <v>3789</v>
      </c>
      <c r="C3614" t="s">
        <v>145</v>
      </c>
      <c r="D3614" s="168">
        <v>9492.19</v>
      </c>
    </row>
    <row r="3615" spans="1:4" x14ac:dyDescent="0.25">
      <c r="A3615">
        <v>41195</v>
      </c>
      <c r="B3615" t="s">
        <v>3790</v>
      </c>
      <c r="C3615" t="s">
        <v>145</v>
      </c>
      <c r="D3615" s="155">
        <v>487.87</v>
      </c>
    </row>
    <row r="3616" spans="1:4" x14ac:dyDescent="0.25">
      <c r="A3616">
        <v>41198</v>
      </c>
      <c r="B3616" t="s">
        <v>3791</v>
      </c>
      <c r="C3616" t="s">
        <v>145</v>
      </c>
      <c r="D3616" s="168">
        <v>1906.48</v>
      </c>
    </row>
    <row r="3617" spans="1:4" x14ac:dyDescent="0.25">
      <c r="A3617">
        <v>41196</v>
      </c>
      <c r="B3617" t="s">
        <v>3792</v>
      </c>
      <c r="C3617" t="s">
        <v>145</v>
      </c>
      <c r="D3617" s="155">
        <v>604.74</v>
      </c>
    </row>
    <row r="3618" spans="1:4" x14ac:dyDescent="0.25">
      <c r="A3618">
        <v>5033</v>
      </c>
      <c r="B3618" t="s">
        <v>3793</v>
      </c>
      <c r="C3618" t="s">
        <v>145</v>
      </c>
      <c r="D3618" s="155">
        <v>794</v>
      </c>
    </row>
    <row r="3619" spans="1:4" x14ac:dyDescent="0.25">
      <c r="A3619">
        <v>41197</v>
      </c>
      <c r="B3619" t="s">
        <v>3794</v>
      </c>
      <c r="C3619" t="s">
        <v>145</v>
      </c>
      <c r="D3619" s="168">
        <v>1179.3800000000001</v>
      </c>
    </row>
    <row r="3620" spans="1:4" x14ac:dyDescent="0.25">
      <c r="A3620">
        <v>12388</v>
      </c>
      <c r="B3620" t="s">
        <v>3795</v>
      </c>
      <c r="C3620" t="s">
        <v>145</v>
      </c>
      <c r="D3620" s="155">
        <v>295.85000000000002</v>
      </c>
    </row>
    <row r="3621" spans="1:4" x14ac:dyDescent="0.25">
      <c r="A3621">
        <v>2731</v>
      </c>
      <c r="B3621" t="s">
        <v>3796</v>
      </c>
      <c r="C3621" t="s">
        <v>146</v>
      </c>
      <c r="D3621" s="155">
        <v>91.31</v>
      </c>
    </row>
    <row r="3622" spans="1:4" x14ac:dyDescent="0.25">
      <c r="A3622">
        <v>41457</v>
      </c>
      <c r="B3622" t="s">
        <v>3797</v>
      </c>
      <c r="C3622" t="s">
        <v>145</v>
      </c>
      <c r="D3622" s="168">
        <v>1217.43</v>
      </c>
    </row>
    <row r="3623" spans="1:4" x14ac:dyDescent="0.25">
      <c r="A3623">
        <v>41458</v>
      </c>
      <c r="B3623" t="s">
        <v>3798</v>
      </c>
      <c r="C3623" t="s">
        <v>145</v>
      </c>
      <c r="D3623" s="168">
        <v>1699.59</v>
      </c>
    </row>
    <row r="3624" spans="1:4" x14ac:dyDescent="0.25">
      <c r="A3624">
        <v>41459</v>
      </c>
      <c r="B3624" t="s">
        <v>3799</v>
      </c>
      <c r="C3624" t="s">
        <v>145</v>
      </c>
      <c r="D3624" s="168">
        <v>2370.8000000000002</v>
      </c>
    </row>
    <row r="3625" spans="1:4" x14ac:dyDescent="0.25">
      <c r="A3625">
        <v>41461</v>
      </c>
      <c r="B3625" t="s">
        <v>3800</v>
      </c>
      <c r="C3625" t="s">
        <v>145</v>
      </c>
      <c r="D3625" s="168">
        <v>3232.47</v>
      </c>
    </row>
    <row r="3626" spans="1:4" x14ac:dyDescent="0.25">
      <c r="A3626">
        <v>44537</v>
      </c>
      <c r="B3626" t="s">
        <v>3801</v>
      </c>
      <c r="C3626" t="s">
        <v>155</v>
      </c>
      <c r="D3626" s="155">
        <v>318.99</v>
      </c>
    </row>
    <row r="3627" spans="1:4" x14ac:dyDescent="0.25">
      <c r="A3627">
        <v>11844</v>
      </c>
      <c r="B3627" t="s">
        <v>3802</v>
      </c>
      <c r="C3627" t="s">
        <v>146</v>
      </c>
      <c r="D3627" s="155">
        <v>51.09</v>
      </c>
    </row>
    <row r="3628" spans="1:4" x14ac:dyDescent="0.25">
      <c r="A3628">
        <v>4465</v>
      </c>
      <c r="B3628" t="s">
        <v>3803</v>
      </c>
      <c r="C3628" t="s">
        <v>146</v>
      </c>
      <c r="D3628" s="155">
        <v>42.46</v>
      </c>
    </row>
    <row r="3629" spans="1:4" x14ac:dyDescent="0.25">
      <c r="A3629">
        <v>35273</v>
      </c>
      <c r="B3629" t="s">
        <v>3804</v>
      </c>
      <c r="C3629" t="s">
        <v>146</v>
      </c>
      <c r="D3629" s="155">
        <v>50.92</v>
      </c>
    </row>
    <row r="3630" spans="1:4" x14ac:dyDescent="0.25">
      <c r="A3630">
        <v>4470</v>
      </c>
      <c r="B3630" t="s">
        <v>3805</v>
      </c>
      <c r="C3630" t="s">
        <v>146</v>
      </c>
      <c r="D3630" s="155">
        <v>117.52</v>
      </c>
    </row>
    <row r="3631" spans="1:4" x14ac:dyDescent="0.25">
      <c r="A3631">
        <v>20208</v>
      </c>
      <c r="B3631" t="s">
        <v>3806</v>
      </c>
      <c r="C3631" t="s">
        <v>146</v>
      </c>
      <c r="D3631" s="155">
        <v>105.77</v>
      </c>
    </row>
    <row r="3632" spans="1:4" x14ac:dyDescent="0.25">
      <c r="A3632">
        <v>20204</v>
      </c>
      <c r="B3632" t="s">
        <v>3807</v>
      </c>
      <c r="C3632" t="s">
        <v>146</v>
      </c>
      <c r="D3632" s="155">
        <v>78.34</v>
      </c>
    </row>
    <row r="3633" spans="1:4" x14ac:dyDescent="0.25">
      <c r="A3633">
        <v>4437</v>
      </c>
      <c r="B3633" t="s">
        <v>3808</v>
      </c>
      <c r="C3633" t="s">
        <v>146</v>
      </c>
      <c r="D3633" s="155">
        <v>88.14</v>
      </c>
    </row>
    <row r="3634" spans="1:4" x14ac:dyDescent="0.25">
      <c r="A3634">
        <v>14580</v>
      </c>
      <c r="B3634" t="s">
        <v>3809</v>
      </c>
      <c r="C3634" t="s">
        <v>146</v>
      </c>
      <c r="D3634" s="155">
        <v>88.14</v>
      </c>
    </row>
    <row r="3635" spans="1:4" x14ac:dyDescent="0.25">
      <c r="A3635">
        <v>40304</v>
      </c>
      <c r="B3635" t="s">
        <v>3810</v>
      </c>
      <c r="C3635" t="s">
        <v>147</v>
      </c>
      <c r="D3635" s="155">
        <v>28.1</v>
      </c>
    </row>
    <row r="3636" spans="1:4" x14ac:dyDescent="0.25">
      <c r="A3636">
        <v>5065</v>
      </c>
      <c r="B3636" t="s">
        <v>3811</v>
      </c>
      <c r="C3636" t="s">
        <v>147</v>
      </c>
      <c r="D3636" s="155">
        <v>43.3</v>
      </c>
    </row>
    <row r="3637" spans="1:4" x14ac:dyDescent="0.25">
      <c r="A3637">
        <v>5072</v>
      </c>
      <c r="B3637" t="s">
        <v>3812</v>
      </c>
      <c r="C3637" t="s">
        <v>147</v>
      </c>
      <c r="D3637" s="155">
        <v>40.06</v>
      </c>
    </row>
    <row r="3638" spans="1:4" x14ac:dyDescent="0.25">
      <c r="A3638">
        <v>5066</v>
      </c>
      <c r="B3638" t="s">
        <v>3813</v>
      </c>
      <c r="C3638" t="s">
        <v>147</v>
      </c>
      <c r="D3638" s="155">
        <v>30</v>
      </c>
    </row>
    <row r="3639" spans="1:4" x14ac:dyDescent="0.25">
      <c r="A3639">
        <v>5063</v>
      </c>
      <c r="B3639" t="s">
        <v>3814</v>
      </c>
      <c r="C3639" t="s">
        <v>147</v>
      </c>
      <c r="D3639" s="155">
        <v>27.16</v>
      </c>
    </row>
    <row r="3640" spans="1:4" x14ac:dyDescent="0.25">
      <c r="A3640">
        <v>20247</v>
      </c>
      <c r="B3640" t="s">
        <v>3815</v>
      </c>
      <c r="C3640" t="s">
        <v>147</v>
      </c>
      <c r="D3640" s="155">
        <v>25.21</v>
      </c>
    </row>
    <row r="3641" spans="1:4" x14ac:dyDescent="0.25">
      <c r="A3641">
        <v>5074</v>
      </c>
      <c r="B3641" t="s">
        <v>3816</v>
      </c>
      <c r="C3641" t="s">
        <v>147</v>
      </c>
      <c r="D3641" s="155">
        <v>25.51</v>
      </c>
    </row>
    <row r="3642" spans="1:4" x14ac:dyDescent="0.25">
      <c r="A3642">
        <v>5067</v>
      </c>
      <c r="B3642" t="s">
        <v>3817</v>
      </c>
      <c r="C3642" t="s">
        <v>147</v>
      </c>
      <c r="D3642" s="155">
        <v>24.26</v>
      </c>
    </row>
    <row r="3643" spans="1:4" x14ac:dyDescent="0.25">
      <c r="A3643">
        <v>5078</v>
      </c>
      <c r="B3643" t="s">
        <v>3818</v>
      </c>
      <c r="C3643" t="s">
        <v>147</v>
      </c>
      <c r="D3643" s="155">
        <v>23.99</v>
      </c>
    </row>
    <row r="3644" spans="1:4" x14ac:dyDescent="0.25">
      <c r="A3644">
        <v>5068</v>
      </c>
      <c r="B3644" t="s">
        <v>3819</v>
      </c>
      <c r="C3644" t="s">
        <v>147</v>
      </c>
      <c r="D3644" s="155">
        <v>22.77</v>
      </c>
    </row>
    <row r="3645" spans="1:4" x14ac:dyDescent="0.25">
      <c r="A3645">
        <v>5073</v>
      </c>
      <c r="B3645" t="s">
        <v>3820</v>
      </c>
      <c r="C3645" t="s">
        <v>147</v>
      </c>
      <c r="D3645" s="155">
        <v>23.2</v>
      </c>
    </row>
    <row r="3646" spans="1:4" x14ac:dyDescent="0.25">
      <c r="A3646">
        <v>5069</v>
      </c>
      <c r="B3646" t="s">
        <v>3821</v>
      </c>
      <c r="C3646" t="s">
        <v>147</v>
      </c>
      <c r="D3646" s="155">
        <v>23.2</v>
      </c>
    </row>
    <row r="3647" spans="1:4" x14ac:dyDescent="0.25">
      <c r="A3647">
        <v>5070</v>
      </c>
      <c r="B3647" t="s">
        <v>3822</v>
      </c>
      <c r="C3647" t="s">
        <v>147</v>
      </c>
      <c r="D3647" s="155">
        <v>23.46</v>
      </c>
    </row>
    <row r="3648" spans="1:4" x14ac:dyDescent="0.25">
      <c r="A3648">
        <v>5071</v>
      </c>
      <c r="B3648" t="s">
        <v>3823</v>
      </c>
      <c r="C3648" t="s">
        <v>147</v>
      </c>
      <c r="D3648" s="155">
        <v>22.77</v>
      </c>
    </row>
    <row r="3649" spans="1:4" x14ac:dyDescent="0.25">
      <c r="A3649">
        <v>5061</v>
      </c>
      <c r="B3649" t="s">
        <v>3824</v>
      </c>
      <c r="C3649" t="s">
        <v>147</v>
      </c>
      <c r="D3649" s="155">
        <v>22.38</v>
      </c>
    </row>
    <row r="3650" spans="1:4" x14ac:dyDescent="0.25">
      <c r="A3650">
        <v>5075</v>
      </c>
      <c r="B3650" t="s">
        <v>3825</v>
      </c>
      <c r="C3650" t="s">
        <v>147</v>
      </c>
      <c r="D3650" s="155">
        <v>22.77</v>
      </c>
    </row>
    <row r="3651" spans="1:4" x14ac:dyDescent="0.25">
      <c r="A3651">
        <v>39027</v>
      </c>
      <c r="B3651" t="s">
        <v>3826</v>
      </c>
      <c r="C3651" t="s">
        <v>147</v>
      </c>
      <c r="D3651" s="155">
        <v>22.74</v>
      </c>
    </row>
    <row r="3652" spans="1:4" x14ac:dyDescent="0.25">
      <c r="A3652">
        <v>5062</v>
      </c>
      <c r="B3652" t="s">
        <v>3827</v>
      </c>
      <c r="C3652" t="s">
        <v>147</v>
      </c>
      <c r="D3652" s="155">
        <v>23.07</v>
      </c>
    </row>
    <row r="3653" spans="1:4" x14ac:dyDescent="0.25">
      <c r="A3653">
        <v>40568</v>
      </c>
      <c r="B3653" t="s">
        <v>3828</v>
      </c>
      <c r="C3653" t="s">
        <v>147</v>
      </c>
      <c r="D3653" s="155">
        <v>22.94</v>
      </c>
    </row>
    <row r="3654" spans="1:4" x14ac:dyDescent="0.25">
      <c r="A3654">
        <v>39026</v>
      </c>
      <c r="B3654" t="s">
        <v>3829</v>
      </c>
      <c r="C3654" t="s">
        <v>147</v>
      </c>
      <c r="D3654" s="155">
        <v>25.6</v>
      </c>
    </row>
    <row r="3655" spans="1:4" x14ac:dyDescent="0.25">
      <c r="A3655">
        <v>42431</v>
      </c>
      <c r="B3655" t="s">
        <v>3830</v>
      </c>
      <c r="C3655" t="s">
        <v>145</v>
      </c>
      <c r="D3655" s="168">
        <v>3922.99</v>
      </c>
    </row>
    <row r="3656" spans="1:4" x14ac:dyDescent="0.25">
      <c r="A3656">
        <v>44074</v>
      </c>
      <c r="B3656" t="s">
        <v>3831</v>
      </c>
      <c r="C3656" t="s">
        <v>148</v>
      </c>
      <c r="D3656" s="155">
        <v>509.52</v>
      </c>
    </row>
    <row r="3657" spans="1:4" x14ac:dyDescent="0.25">
      <c r="A3657">
        <v>44072</v>
      </c>
      <c r="B3657" t="s">
        <v>3832</v>
      </c>
      <c r="C3657" t="s">
        <v>148</v>
      </c>
      <c r="D3657" s="155">
        <v>133.69999999999999</v>
      </c>
    </row>
    <row r="3658" spans="1:4" x14ac:dyDescent="0.25">
      <c r="A3658">
        <v>511</v>
      </c>
      <c r="B3658" t="s">
        <v>3833</v>
      </c>
      <c r="C3658" t="s">
        <v>148</v>
      </c>
      <c r="D3658" s="155">
        <v>20.03</v>
      </c>
    </row>
    <row r="3659" spans="1:4" x14ac:dyDescent="0.25">
      <c r="A3659">
        <v>37540</v>
      </c>
      <c r="B3659" t="s">
        <v>3834</v>
      </c>
      <c r="C3659" t="s">
        <v>145</v>
      </c>
      <c r="D3659" s="168">
        <v>78591.73</v>
      </c>
    </row>
    <row r="3660" spans="1:4" x14ac:dyDescent="0.25">
      <c r="A3660">
        <v>37548</v>
      </c>
      <c r="B3660" t="s">
        <v>3835</v>
      </c>
      <c r="C3660" t="s">
        <v>145</v>
      </c>
      <c r="D3660" s="168">
        <v>104172.95</v>
      </c>
    </row>
    <row r="3661" spans="1:4" x14ac:dyDescent="0.25">
      <c r="A3661">
        <v>39828</v>
      </c>
      <c r="B3661" t="s">
        <v>3836</v>
      </c>
      <c r="C3661" t="s">
        <v>145</v>
      </c>
      <c r="D3661" s="155">
        <v>624.92999999999995</v>
      </c>
    </row>
    <row r="3662" spans="1:4" x14ac:dyDescent="0.25">
      <c r="A3662">
        <v>12273</v>
      </c>
      <c r="B3662" t="s">
        <v>3837</v>
      </c>
      <c r="C3662" t="s">
        <v>145</v>
      </c>
      <c r="D3662" s="155">
        <v>108.3</v>
      </c>
    </row>
    <row r="3663" spans="1:4" x14ac:dyDescent="0.25">
      <c r="A3663">
        <v>38392</v>
      </c>
      <c r="B3663" t="s">
        <v>3838</v>
      </c>
      <c r="C3663" t="s">
        <v>145</v>
      </c>
      <c r="D3663" s="155">
        <v>58.73</v>
      </c>
    </row>
    <row r="3664" spans="1:4" x14ac:dyDescent="0.25">
      <c r="A3664">
        <v>11735</v>
      </c>
      <c r="B3664" t="s">
        <v>3839</v>
      </c>
      <c r="C3664" t="s">
        <v>145</v>
      </c>
      <c r="D3664" s="155">
        <v>10.24</v>
      </c>
    </row>
    <row r="3665" spans="1:4" x14ac:dyDescent="0.25">
      <c r="A3665">
        <v>11737</v>
      </c>
      <c r="B3665" t="s">
        <v>3840</v>
      </c>
      <c r="C3665" t="s">
        <v>145</v>
      </c>
      <c r="D3665" s="155">
        <v>14.52</v>
      </c>
    </row>
    <row r="3666" spans="1:4" x14ac:dyDescent="0.25">
      <c r="A3666">
        <v>11738</v>
      </c>
      <c r="B3666" t="s">
        <v>3841</v>
      </c>
      <c r="C3666" t="s">
        <v>145</v>
      </c>
      <c r="D3666" s="155">
        <v>18.309999999999999</v>
      </c>
    </row>
    <row r="3667" spans="1:4" x14ac:dyDescent="0.25">
      <c r="A3667">
        <v>36143</v>
      </c>
      <c r="B3667" t="s">
        <v>3842</v>
      </c>
      <c r="C3667" t="s">
        <v>145</v>
      </c>
      <c r="D3667" s="155">
        <v>30.54</v>
      </c>
    </row>
    <row r="3668" spans="1:4" x14ac:dyDescent="0.25">
      <c r="A3668">
        <v>36142</v>
      </c>
      <c r="B3668" t="s">
        <v>3843</v>
      </c>
      <c r="C3668" t="s">
        <v>145</v>
      </c>
      <c r="D3668" s="155">
        <v>2.23</v>
      </c>
    </row>
    <row r="3669" spans="1:4" x14ac:dyDescent="0.25">
      <c r="A3669">
        <v>36146</v>
      </c>
      <c r="B3669" t="s">
        <v>3844</v>
      </c>
      <c r="C3669" t="s">
        <v>145</v>
      </c>
      <c r="D3669" s="155">
        <v>253.3</v>
      </c>
    </row>
    <row r="3670" spans="1:4" x14ac:dyDescent="0.25">
      <c r="A3670">
        <v>39015</v>
      </c>
      <c r="B3670" t="s">
        <v>3845</v>
      </c>
      <c r="C3670" t="s">
        <v>145</v>
      </c>
      <c r="D3670" s="155">
        <v>0.97</v>
      </c>
    </row>
    <row r="3671" spans="1:4" x14ac:dyDescent="0.25">
      <c r="A3671">
        <v>38377</v>
      </c>
      <c r="B3671" t="s">
        <v>3846</v>
      </c>
      <c r="C3671" t="s">
        <v>145</v>
      </c>
      <c r="D3671" s="155">
        <v>48.54</v>
      </c>
    </row>
    <row r="3672" spans="1:4" x14ac:dyDescent="0.25">
      <c r="A3672">
        <v>38376</v>
      </c>
      <c r="B3672" t="s">
        <v>3847</v>
      </c>
      <c r="C3672" t="s">
        <v>145</v>
      </c>
      <c r="D3672" s="155">
        <v>55.34</v>
      </c>
    </row>
    <row r="3673" spans="1:4" x14ac:dyDescent="0.25">
      <c r="A3673">
        <v>38116</v>
      </c>
      <c r="B3673" t="s">
        <v>3848</v>
      </c>
      <c r="C3673" t="s">
        <v>145</v>
      </c>
      <c r="D3673" s="155">
        <v>6.53</v>
      </c>
    </row>
    <row r="3674" spans="1:4" x14ac:dyDescent="0.25">
      <c r="A3674">
        <v>38066</v>
      </c>
      <c r="B3674" t="s">
        <v>3849</v>
      </c>
      <c r="C3674" t="s">
        <v>145</v>
      </c>
      <c r="D3674" s="155">
        <v>10.79</v>
      </c>
    </row>
    <row r="3675" spans="1:4" x14ac:dyDescent="0.25">
      <c r="A3675">
        <v>38117</v>
      </c>
      <c r="B3675" t="s">
        <v>3850</v>
      </c>
      <c r="C3675" t="s">
        <v>145</v>
      </c>
      <c r="D3675" s="155">
        <v>11.13</v>
      </c>
    </row>
    <row r="3676" spans="1:4" x14ac:dyDescent="0.25">
      <c r="A3676">
        <v>38067</v>
      </c>
      <c r="B3676" t="s">
        <v>3851</v>
      </c>
      <c r="C3676" t="s">
        <v>145</v>
      </c>
      <c r="D3676" s="155">
        <v>15.19</v>
      </c>
    </row>
    <row r="3677" spans="1:4" x14ac:dyDescent="0.25">
      <c r="A3677">
        <v>11522</v>
      </c>
      <c r="B3677" t="s">
        <v>3852</v>
      </c>
      <c r="C3677" t="s">
        <v>145</v>
      </c>
      <c r="D3677" s="155">
        <v>12.64</v>
      </c>
    </row>
    <row r="3678" spans="1:4" x14ac:dyDescent="0.25">
      <c r="A3678">
        <v>43600</v>
      </c>
      <c r="B3678" t="s">
        <v>3853</v>
      </c>
      <c r="C3678" t="s">
        <v>145</v>
      </c>
      <c r="D3678" s="155">
        <v>50.66</v>
      </c>
    </row>
    <row r="3679" spans="1:4" x14ac:dyDescent="0.25">
      <c r="A3679">
        <v>5080</v>
      </c>
      <c r="B3679" t="s">
        <v>3854</v>
      </c>
      <c r="C3679" t="s">
        <v>145</v>
      </c>
      <c r="D3679" s="155">
        <v>19.760000000000002</v>
      </c>
    </row>
    <row r="3680" spans="1:4" x14ac:dyDescent="0.25">
      <c r="A3680">
        <v>38168</v>
      </c>
      <c r="B3680" t="s">
        <v>3855</v>
      </c>
      <c r="C3680" t="s">
        <v>145</v>
      </c>
      <c r="D3680" s="155">
        <v>137.94</v>
      </c>
    </row>
    <row r="3681" spans="1:4" x14ac:dyDescent="0.25">
      <c r="A3681">
        <v>43601</v>
      </c>
      <c r="B3681" t="s">
        <v>3856</v>
      </c>
      <c r="C3681" t="s">
        <v>145</v>
      </c>
      <c r="D3681" s="155">
        <v>68.97</v>
      </c>
    </row>
    <row r="3682" spans="1:4" x14ac:dyDescent="0.25">
      <c r="A3682">
        <v>13393</v>
      </c>
      <c r="B3682" t="s">
        <v>3857</v>
      </c>
      <c r="C3682" t="s">
        <v>145</v>
      </c>
      <c r="D3682" s="155">
        <v>538.92999999999995</v>
      </c>
    </row>
    <row r="3683" spans="1:4" x14ac:dyDescent="0.25">
      <c r="A3683">
        <v>13395</v>
      </c>
      <c r="B3683" t="s">
        <v>3858</v>
      </c>
      <c r="C3683" t="s">
        <v>145</v>
      </c>
      <c r="D3683" s="155">
        <v>755.24</v>
      </c>
    </row>
    <row r="3684" spans="1:4" x14ac:dyDescent="0.25">
      <c r="A3684">
        <v>12039</v>
      </c>
      <c r="B3684" t="s">
        <v>3859</v>
      </c>
      <c r="C3684" t="s">
        <v>145</v>
      </c>
      <c r="D3684" s="155">
        <v>793.68</v>
      </c>
    </row>
    <row r="3685" spans="1:4" x14ac:dyDescent="0.25">
      <c r="A3685">
        <v>13396</v>
      </c>
      <c r="B3685" t="s">
        <v>3860</v>
      </c>
      <c r="C3685" t="s">
        <v>145</v>
      </c>
      <c r="D3685" s="168">
        <v>1114.68</v>
      </c>
    </row>
    <row r="3686" spans="1:4" x14ac:dyDescent="0.25">
      <c r="A3686">
        <v>12041</v>
      </c>
      <c r="B3686" t="s">
        <v>3861</v>
      </c>
      <c r="C3686" t="s">
        <v>145</v>
      </c>
      <c r="D3686" s="155">
        <v>910.2</v>
      </c>
    </row>
    <row r="3687" spans="1:4" x14ac:dyDescent="0.25">
      <c r="A3687">
        <v>12043</v>
      </c>
      <c r="B3687" t="s">
        <v>3862</v>
      </c>
      <c r="C3687" t="s">
        <v>145</v>
      </c>
      <c r="D3687" s="168">
        <v>1921.75</v>
      </c>
    </row>
    <row r="3688" spans="1:4" x14ac:dyDescent="0.25">
      <c r="A3688">
        <v>39762</v>
      </c>
      <c r="B3688" t="s">
        <v>3863</v>
      </c>
      <c r="C3688" t="s">
        <v>145</v>
      </c>
      <c r="D3688" s="155">
        <v>914.8</v>
      </c>
    </row>
    <row r="3689" spans="1:4" x14ac:dyDescent="0.25">
      <c r="A3689">
        <v>12042</v>
      </c>
      <c r="B3689" t="s">
        <v>3864</v>
      </c>
      <c r="C3689" t="s">
        <v>145</v>
      </c>
      <c r="D3689" s="168">
        <v>1335.58</v>
      </c>
    </row>
    <row r="3690" spans="1:4" x14ac:dyDescent="0.25">
      <c r="A3690">
        <v>39763</v>
      </c>
      <c r="B3690" t="s">
        <v>3865</v>
      </c>
      <c r="C3690" t="s">
        <v>145</v>
      </c>
      <c r="D3690" s="168">
        <v>1563.12</v>
      </c>
    </row>
    <row r="3691" spans="1:4" x14ac:dyDescent="0.25">
      <c r="A3691">
        <v>39760</v>
      </c>
      <c r="B3691" t="s">
        <v>3866</v>
      </c>
      <c r="C3691" t="s">
        <v>145</v>
      </c>
      <c r="D3691" s="168">
        <v>1557.98</v>
      </c>
    </row>
    <row r="3692" spans="1:4" x14ac:dyDescent="0.25">
      <c r="A3692">
        <v>39756</v>
      </c>
      <c r="B3692" t="s">
        <v>3867</v>
      </c>
      <c r="C3692" t="s">
        <v>145</v>
      </c>
      <c r="D3692" s="155">
        <v>559.41</v>
      </c>
    </row>
    <row r="3693" spans="1:4" x14ac:dyDescent="0.25">
      <c r="A3693">
        <v>12038</v>
      </c>
      <c r="B3693" t="s">
        <v>3868</v>
      </c>
      <c r="C3693" t="s">
        <v>145</v>
      </c>
      <c r="D3693" s="155">
        <v>699</v>
      </c>
    </row>
    <row r="3694" spans="1:4" x14ac:dyDescent="0.25">
      <c r="A3694">
        <v>39757</v>
      </c>
      <c r="B3694" t="s">
        <v>3869</v>
      </c>
      <c r="C3694" t="s">
        <v>145</v>
      </c>
      <c r="D3694" s="155">
        <v>646.36</v>
      </c>
    </row>
    <row r="3695" spans="1:4" x14ac:dyDescent="0.25">
      <c r="A3695">
        <v>39758</v>
      </c>
      <c r="B3695" t="s">
        <v>3870</v>
      </c>
      <c r="C3695" t="s">
        <v>145</v>
      </c>
      <c r="D3695" s="155">
        <v>941.98</v>
      </c>
    </row>
    <row r="3696" spans="1:4" x14ac:dyDescent="0.25">
      <c r="A3696">
        <v>39759</v>
      </c>
      <c r="B3696" t="s">
        <v>3871</v>
      </c>
      <c r="C3696" t="s">
        <v>145</v>
      </c>
      <c r="D3696" s="168">
        <v>1163.3399999999999</v>
      </c>
    </row>
    <row r="3697" spans="1:4" x14ac:dyDescent="0.25">
      <c r="A3697">
        <v>39761</v>
      </c>
      <c r="B3697" t="s">
        <v>3872</v>
      </c>
      <c r="C3697" t="s">
        <v>145</v>
      </c>
      <c r="D3697" s="168">
        <v>1398.37</v>
      </c>
    </row>
    <row r="3698" spans="1:4" x14ac:dyDescent="0.25">
      <c r="A3698">
        <v>39805</v>
      </c>
      <c r="B3698" t="s">
        <v>3873</v>
      </c>
      <c r="C3698" t="s">
        <v>145</v>
      </c>
      <c r="D3698" s="155">
        <v>123.02</v>
      </c>
    </row>
    <row r="3699" spans="1:4" x14ac:dyDescent="0.25">
      <c r="A3699">
        <v>39806</v>
      </c>
      <c r="B3699" t="s">
        <v>3874</v>
      </c>
      <c r="C3699" t="s">
        <v>145</v>
      </c>
      <c r="D3699" s="155">
        <v>227.92</v>
      </c>
    </row>
    <row r="3700" spans="1:4" x14ac:dyDescent="0.25">
      <c r="A3700">
        <v>39807</v>
      </c>
      <c r="B3700" t="s">
        <v>3875</v>
      </c>
      <c r="C3700" t="s">
        <v>145</v>
      </c>
      <c r="D3700" s="155">
        <v>493.96</v>
      </c>
    </row>
    <row r="3701" spans="1:4" x14ac:dyDescent="0.25">
      <c r="A3701">
        <v>43100</v>
      </c>
      <c r="B3701" t="s">
        <v>3876</v>
      </c>
      <c r="C3701" t="s">
        <v>145</v>
      </c>
      <c r="D3701" s="155">
        <v>386.17</v>
      </c>
    </row>
    <row r="3702" spans="1:4" x14ac:dyDescent="0.25">
      <c r="A3702">
        <v>39804</v>
      </c>
      <c r="B3702" t="s">
        <v>3877</v>
      </c>
      <c r="C3702" t="s">
        <v>145</v>
      </c>
      <c r="D3702" s="155">
        <v>72.23</v>
      </c>
    </row>
    <row r="3703" spans="1:4" x14ac:dyDescent="0.25">
      <c r="A3703">
        <v>39796</v>
      </c>
      <c r="B3703" t="s">
        <v>3878</v>
      </c>
      <c r="C3703" t="s">
        <v>145</v>
      </c>
      <c r="D3703" s="155">
        <v>74.819999999999993</v>
      </c>
    </row>
    <row r="3704" spans="1:4" x14ac:dyDescent="0.25">
      <c r="A3704">
        <v>39797</v>
      </c>
      <c r="B3704" t="s">
        <v>3879</v>
      </c>
      <c r="C3704" t="s">
        <v>145</v>
      </c>
      <c r="D3704" s="155">
        <v>117.45</v>
      </c>
    </row>
    <row r="3705" spans="1:4" x14ac:dyDescent="0.25">
      <c r="A3705">
        <v>39798</v>
      </c>
      <c r="B3705" t="s">
        <v>3880</v>
      </c>
      <c r="C3705" t="s">
        <v>145</v>
      </c>
      <c r="D3705" s="155">
        <v>201.46</v>
      </c>
    </row>
    <row r="3706" spans="1:4" x14ac:dyDescent="0.25">
      <c r="A3706">
        <v>39794</v>
      </c>
      <c r="B3706" t="s">
        <v>3881</v>
      </c>
      <c r="C3706" t="s">
        <v>145</v>
      </c>
      <c r="D3706" s="155">
        <v>31.76</v>
      </c>
    </row>
    <row r="3707" spans="1:4" x14ac:dyDescent="0.25">
      <c r="A3707">
        <v>39795</v>
      </c>
      <c r="B3707" t="s">
        <v>3882</v>
      </c>
      <c r="C3707" t="s">
        <v>145</v>
      </c>
      <c r="D3707" s="155">
        <v>50.17</v>
      </c>
    </row>
    <row r="3708" spans="1:4" x14ac:dyDescent="0.25">
      <c r="A3708">
        <v>39799</v>
      </c>
      <c r="B3708" t="s">
        <v>3883</v>
      </c>
      <c r="C3708" t="s">
        <v>145</v>
      </c>
      <c r="D3708" s="155">
        <v>37.020000000000003</v>
      </c>
    </row>
    <row r="3709" spans="1:4" x14ac:dyDescent="0.25">
      <c r="A3709">
        <v>39801</v>
      </c>
      <c r="B3709" t="s">
        <v>3884</v>
      </c>
      <c r="C3709" t="s">
        <v>145</v>
      </c>
      <c r="D3709" s="155">
        <v>105.95</v>
      </c>
    </row>
    <row r="3710" spans="1:4" x14ac:dyDescent="0.25">
      <c r="A3710">
        <v>39802</v>
      </c>
      <c r="B3710" t="s">
        <v>3885</v>
      </c>
      <c r="C3710" t="s">
        <v>145</v>
      </c>
      <c r="D3710" s="155">
        <v>155.30000000000001</v>
      </c>
    </row>
    <row r="3711" spans="1:4" x14ac:dyDescent="0.25">
      <c r="A3711">
        <v>39803</v>
      </c>
      <c r="B3711" t="s">
        <v>3886</v>
      </c>
      <c r="C3711" t="s">
        <v>145</v>
      </c>
      <c r="D3711" s="155">
        <v>216.64</v>
      </c>
    </row>
    <row r="3712" spans="1:4" x14ac:dyDescent="0.25">
      <c r="A3712">
        <v>39800</v>
      </c>
      <c r="B3712" t="s">
        <v>3887</v>
      </c>
      <c r="C3712" t="s">
        <v>145</v>
      </c>
      <c r="D3712" s="155">
        <v>63.06</v>
      </c>
    </row>
    <row r="3713" spans="1:4" x14ac:dyDescent="0.25">
      <c r="A3713">
        <v>43837</v>
      </c>
      <c r="B3713" t="s">
        <v>3888</v>
      </c>
      <c r="C3713" t="s">
        <v>145</v>
      </c>
      <c r="D3713" s="168">
        <v>2947.23</v>
      </c>
    </row>
    <row r="3714" spans="1:4" x14ac:dyDescent="0.25">
      <c r="A3714">
        <v>43836</v>
      </c>
      <c r="B3714" t="s">
        <v>3889</v>
      </c>
      <c r="C3714" t="s">
        <v>145</v>
      </c>
      <c r="D3714" s="168">
        <v>5997.09</v>
      </c>
    </row>
    <row r="3715" spans="1:4" x14ac:dyDescent="0.25">
      <c r="A3715">
        <v>21059</v>
      </c>
      <c r="B3715" t="s">
        <v>3890</v>
      </c>
      <c r="C3715" t="s">
        <v>145</v>
      </c>
      <c r="D3715" s="155">
        <v>53.11</v>
      </c>
    </row>
    <row r="3716" spans="1:4" x14ac:dyDescent="0.25">
      <c r="A3716">
        <v>11234</v>
      </c>
      <c r="B3716" t="s">
        <v>3891</v>
      </c>
      <c r="C3716" t="s">
        <v>145</v>
      </c>
      <c r="D3716" s="155">
        <v>80.05</v>
      </c>
    </row>
    <row r="3717" spans="1:4" x14ac:dyDescent="0.25">
      <c r="A3717">
        <v>21060</v>
      </c>
      <c r="B3717" t="s">
        <v>3892</v>
      </c>
      <c r="C3717" t="s">
        <v>145</v>
      </c>
      <c r="D3717" s="155">
        <v>98.53</v>
      </c>
    </row>
    <row r="3718" spans="1:4" x14ac:dyDescent="0.25">
      <c r="A3718">
        <v>21061</v>
      </c>
      <c r="B3718" t="s">
        <v>3893</v>
      </c>
      <c r="C3718" t="s">
        <v>145</v>
      </c>
      <c r="D3718" s="155">
        <v>123.16</v>
      </c>
    </row>
    <row r="3719" spans="1:4" x14ac:dyDescent="0.25">
      <c r="A3719">
        <v>21062</v>
      </c>
      <c r="B3719" t="s">
        <v>3894</v>
      </c>
      <c r="C3719" t="s">
        <v>145</v>
      </c>
      <c r="D3719" s="155">
        <v>193.98</v>
      </c>
    </row>
    <row r="3720" spans="1:4" x14ac:dyDescent="0.25">
      <c r="A3720">
        <v>11708</v>
      </c>
      <c r="B3720" t="s">
        <v>3895</v>
      </c>
      <c r="C3720" t="s">
        <v>145</v>
      </c>
      <c r="D3720" s="155">
        <v>21.16</v>
      </c>
    </row>
    <row r="3721" spans="1:4" x14ac:dyDescent="0.25">
      <c r="A3721">
        <v>11709</v>
      </c>
      <c r="B3721" t="s">
        <v>3896</v>
      </c>
      <c r="C3721" t="s">
        <v>145</v>
      </c>
      <c r="D3721" s="155">
        <v>49.72</v>
      </c>
    </row>
    <row r="3722" spans="1:4" x14ac:dyDescent="0.25">
      <c r="A3722">
        <v>11710</v>
      </c>
      <c r="B3722" t="s">
        <v>3897</v>
      </c>
      <c r="C3722" t="s">
        <v>145</v>
      </c>
      <c r="D3722" s="155">
        <v>114.31</v>
      </c>
    </row>
    <row r="3723" spans="1:4" x14ac:dyDescent="0.25">
      <c r="A3723">
        <v>11707</v>
      </c>
      <c r="B3723" t="s">
        <v>3898</v>
      </c>
      <c r="C3723" t="s">
        <v>145</v>
      </c>
      <c r="D3723" s="155">
        <v>15.85</v>
      </c>
    </row>
    <row r="3724" spans="1:4" x14ac:dyDescent="0.25">
      <c r="A3724">
        <v>5102</v>
      </c>
      <c r="B3724" t="s">
        <v>3899</v>
      </c>
      <c r="C3724" t="s">
        <v>145</v>
      </c>
      <c r="D3724" s="155">
        <v>14.39</v>
      </c>
    </row>
    <row r="3725" spans="1:4" x14ac:dyDescent="0.25">
      <c r="A3725">
        <v>11739</v>
      </c>
      <c r="B3725" t="s">
        <v>3900</v>
      </c>
      <c r="C3725" t="s">
        <v>145</v>
      </c>
      <c r="D3725" s="155">
        <v>10.25</v>
      </c>
    </row>
    <row r="3726" spans="1:4" x14ac:dyDescent="0.25">
      <c r="A3726">
        <v>11711</v>
      </c>
      <c r="B3726" t="s">
        <v>3901</v>
      </c>
      <c r="C3726" t="s">
        <v>145</v>
      </c>
      <c r="D3726" s="155">
        <v>11.99</v>
      </c>
    </row>
    <row r="3727" spans="1:4" x14ac:dyDescent="0.25">
      <c r="A3727">
        <v>11741</v>
      </c>
      <c r="B3727" t="s">
        <v>3902</v>
      </c>
      <c r="C3727" t="s">
        <v>145</v>
      </c>
      <c r="D3727" s="155">
        <v>13.05</v>
      </c>
    </row>
    <row r="3728" spans="1:4" x14ac:dyDescent="0.25">
      <c r="A3728">
        <v>11745</v>
      </c>
      <c r="B3728" t="s">
        <v>3903</v>
      </c>
      <c r="C3728" t="s">
        <v>145</v>
      </c>
      <c r="D3728" s="155">
        <v>17.2</v>
      </c>
    </row>
    <row r="3729" spans="1:4" x14ac:dyDescent="0.25">
      <c r="A3729">
        <v>11743</v>
      </c>
      <c r="B3729" t="s">
        <v>3904</v>
      </c>
      <c r="C3729" t="s">
        <v>145</v>
      </c>
      <c r="D3729" s="155">
        <v>10.96</v>
      </c>
    </row>
    <row r="3730" spans="1:4" x14ac:dyDescent="0.25">
      <c r="A3730">
        <v>40985</v>
      </c>
      <c r="B3730" t="s">
        <v>3905</v>
      </c>
      <c r="C3730" t="s">
        <v>151</v>
      </c>
      <c r="D3730" s="168">
        <v>2993.27</v>
      </c>
    </row>
    <row r="3731" spans="1:4" x14ac:dyDescent="0.25">
      <c r="A3731">
        <v>44502</v>
      </c>
      <c r="B3731" t="s">
        <v>3906</v>
      </c>
      <c r="C3731" t="s">
        <v>150</v>
      </c>
      <c r="D3731" s="155">
        <v>17.04</v>
      </c>
    </row>
    <row r="3732" spans="1:4" x14ac:dyDescent="0.25">
      <c r="A3732">
        <v>1088</v>
      </c>
      <c r="B3732" t="s">
        <v>3907</v>
      </c>
      <c r="C3732" t="s">
        <v>145</v>
      </c>
      <c r="D3732" s="155">
        <v>28.77</v>
      </c>
    </row>
    <row r="3733" spans="1:4" x14ac:dyDescent="0.25">
      <c r="A3733">
        <v>1087</v>
      </c>
      <c r="B3733" t="s">
        <v>3908</v>
      </c>
      <c r="C3733" t="s">
        <v>145</v>
      </c>
      <c r="D3733" s="155">
        <v>35.94</v>
      </c>
    </row>
    <row r="3734" spans="1:4" x14ac:dyDescent="0.25">
      <c r="A3734">
        <v>38777</v>
      </c>
      <c r="B3734" t="s">
        <v>3909</v>
      </c>
      <c r="C3734" t="s">
        <v>145</v>
      </c>
      <c r="D3734" s="155">
        <v>71.58</v>
      </c>
    </row>
    <row r="3735" spans="1:4" x14ac:dyDescent="0.25">
      <c r="A3735">
        <v>1086</v>
      </c>
      <c r="B3735" t="s">
        <v>3910</v>
      </c>
      <c r="C3735" t="s">
        <v>145</v>
      </c>
      <c r="D3735" s="155">
        <v>37.770000000000003</v>
      </c>
    </row>
    <row r="3736" spans="1:4" x14ac:dyDescent="0.25">
      <c r="A3736">
        <v>1079</v>
      </c>
      <c r="B3736" t="s">
        <v>3911</v>
      </c>
      <c r="C3736" t="s">
        <v>145</v>
      </c>
      <c r="D3736" s="155">
        <v>39.049999999999997</v>
      </c>
    </row>
    <row r="3737" spans="1:4" x14ac:dyDescent="0.25">
      <c r="A3737">
        <v>39374</v>
      </c>
      <c r="B3737" t="s">
        <v>3912</v>
      </c>
      <c r="C3737" t="s">
        <v>145</v>
      </c>
      <c r="D3737" s="155">
        <v>153.25</v>
      </c>
    </row>
    <row r="3738" spans="1:4" x14ac:dyDescent="0.25">
      <c r="A3738">
        <v>1082</v>
      </c>
      <c r="B3738" t="s">
        <v>3913</v>
      </c>
      <c r="C3738" t="s">
        <v>145</v>
      </c>
      <c r="D3738" s="155">
        <v>245.49</v>
      </c>
    </row>
    <row r="3739" spans="1:4" x14ac:dyDescent="0.25">
      <c r="A3739">
        <v>12316</v>
      </c>
      <c r="B3739" t="s">
        <v>3914</v>
      </c>
      <c r="C3739" t="s">
        <v>145</v>
      </c>
      <c r="D3739" s="155">
        <v>112.51</v>
      </c>
    </row>
    <row r="3740" spans="1:4" x14ac:dyDescent="0.25">
      <c r="A3740">
        <v>12317</v>
      </c>
      <c r="B3740" t="s">
        <v>3915</v>
      </c>
      <c r="C3740" t="s">
        <v>145</v>
      </c>
      <c r="D3740" s="155">
        <v>134.16999999999999</v>
      </c>
    </row>
    <row r="3741" spans="1:4" x14ac:dyDescent="0.25">
      <c r="A3741">
        <v>12318</v>
      </c>
      <c r="B3741" t="s">
        <v>3916</v>
      </c>
      <c r="C3741" t="s">
        <v>145</v>
      </c>
      <c r="D3741" s="155">
        <v>154.57</v>
      </c>
    </row>
    <row r="3742" spans="1:4" x14ac:dyDescent="0.25">
      <c r="A3742">
        <v>5104</v>
      </c>
      <c r="B3742" t="s">
        <v>3917</v>
      </c>
      <c r="C3742" t="s">
        <v>147</v>
      </c>
      <c r="D3742" s="155">
        <v>66.569999999999993</v>
      </c>
    </row>
    <row r="3743" spans="1:4" x14ac:dyDescent="0.25">
      <c r="A3743">
        <v>44530</v>
      </c>
      <c r="B3743" t="s">
        <v>3918</v>
      </c>
      <c r="C3743" t="s">
        <v>145</v>
      </c>
      <c r="D3743" s="155">
        <v>40.32</v>
      </c>
    </row>
    <row r="3744" spans="1:4" x14ac:dyDescent="0.25">
      <c r="A3744">
        <v>2710</v>
      </c>
      <c r="B3744" t="s">
        <v>3919</v>
      </c>
      <c r="C3744" t="s">
        <v>145</v>
      </c>
      <c r="D3744" s="155">
        <v>32.200000000000003</v>
      </c>
    </row>
    <row r="3745" spans="1:4" x14ac:dyDescent="0.25">
      <c r="A3745">
        <v>14575</v>
      </c>
      <c r="B3745" t="s">
        <v>3920</v>
      </c>
      <c r="C3745" t="s">
        <v>145</v>
      </c>
      <c r="D3745" s="168">
        <v>5961187.2000000002</v>
      </c>
    </row>
    <row r="3746" spans="1:4" x14ac:dyDescent="0.25">
      <c r="A3746">
        <v>20043</v>
      </c>
      <c r="B3746" t="s">
        <v>3921</v>
      </c>
      <c r="C3746" t="s">
        <v>145</v>
      </c>
      <c r="D3746" s="155">
        <v>13.9</v>
      </c>
    </row>
    <row r="3747" spans="1:4" x14ac:dyDescent="0.25">
      <c r="A3747">
        <v>20044</v>
      </c>
      <c r="B3747" t="s">
        <v>3922</v>
      </c>
      <c r="C3747" t="s">
        <v>145</v>
      </c>
      <c r="D3747" s="155">
        <v>16.12</v>
      </c>
    </row>
    <row r="3748" spans="1:4" x14ac:dyDescent="0.25">
      <c r="A3748">
        <v>20042</v>
      </c>
      <c r="B3748" t="s">
        <v>3923</v>
      </c>
      <c r="C3748" t="s">
        <v>145</v>
      </c>
      <c r="D3748" s="155">
        <v>12.06</v>
      </c>
    </row>
    <row r="3749" spans="1:4" x14ac:dyDescent="0.25">
      <c r="A3749">
        <v>20046</v>
      </c>
      <c r="B3749" t="s">
        <v>3924</v>
      </c>
      <c r="C3749" t="s">
        <v>145</v>
      </c>
      <c r="D3749" s="155">
        <v>28.55</v>
      </c>
    </row>
    <row r="3750" spans="1:4" x14ac:dyDescent="0.25">
      <c r="A3750">
        <v>20047</v>
      </c>
      <c r="B3750" t="s">
        <v>3925</v>
      </c>
      <c r="C3750" t="s">
        <v>145</v>
      </c>
      <c r="D3750" s="155">
        <v>85.6</v>
      </c>
    </row>
    <row r="3751" spans="1:4" x14ac:dyDescent="0.25">
      <c r="A3751">
        <v>20045</v>
      </c>
      <c r="B3751" t="s">
        <v>3926</v>
      </c>
      <c r="C3751" t="s">
        <v>145</v>
      </c>
      <c r="D3751" s="155">
        <v>14.44</v>
      </c>
    </row>
    <row r="3752" spans="1:4" x14ac:dyDescent="0.25">
      <c r="A3752">
        <v>20972</v>
      </c>
      <c r="B3752" t="s">
        <v>3927</v>
      </c>
      <c r="C3752" t="s">
        <v>145</v>
      </c>
      <c r="D3752" s="155">
        <v>135.71</v>
      </c>
    </row>
    <row r="3753" spans="1:4" x14ac:dyDescent="0.25">
      <c r="A3753">
        <v>11321</v>
      </c>
      <c r="B3753" t="s">
        <v>3928</v>
      </c>
      <c r="C3753" t="s">
        <v>145</v>
      </c>
      <c r="D3753" s="155">
        <v>35.96</v>
      </c>
    </row>
    <row r="3754" spans="1:4" x14ac:dyDescent="0.25">
      <c r="A3754">
        <v>11323</v>
      </c>
      <c r="B3754" t="s">
        <v>3929</v>
      </c>
      <c r="C3754" t="s">
        <v>145</v>
      </c>
      <c r="D3754" s="155">
        <v>41.36</v>
      </c>
    </row>
    <row r="3755" spans="1:4" x14ac:dyDescent="0.25">
      <c r="A3755">
        <v>20327</v>
      </c>
      <c r="B3755" t="s">
        <v>3930</v>
      </c>
      <c r="C3755" t="s">
        <v>145</v>
      </c>
      <c r="D3755" s="155">
        <v>23.47</v>
      </c>
    </row>
    <row r="3756" spans="1:4" x14ac:dyDescent="0.25">
      <c r="A3756">
        <v>13390</v>
      </c>
      <c r="B3756" t="s">
        <v>3931</v>
      </c>
      <c r="C3756" t="s">
        <v>145</v>
      </c>
      <c r="D3756" s="155">
        <v>141.99</v>
      </c>
    </row>
    <row r="3757" spans="1:4" x14ac:dyDescent="0.25">
      <c r="A3757">
        <v>6034</v>
      </c>
      <c r="B3757" t="s">
        <v>3932</v>
      </c>
      <c r="C3757" t="s">
        <v>145</v>
      </c>
      <c r="D3757" s="155">
        <v>15.67</v>
      </c>
    </row>
    <row r="3758" spans="1:4" x14ac:dyDescent="0.25">
      <c r="A3758">
        <v>6036</v>
      </c>
      <c r="B3758" t="s">
        <v>3933</v>
      </c>
      <c r="C3758" t="s">
        <v>145</v>
      </c>
      <c r="D3758" s="155">
        <v>21.34</v>
      </c>
    </row>
    <row r="3759" spans="1:4" x14ac:dyDescent="0.25">
      <c r="A3759">
        <v>6031</v>
      </c>
      <c r="B3759" t="s">
        <v>3934</v>
      </c>
      <c r="C3759" t="s">
        <v>145</v>
      </c>
      <c r="D3759" s="155">
        <v>25.08</v>
      </c>
    </row>
    <row r="3760" spans="1:4" x14ac:dyDescent="0.25">
      <c r="A3760">
        <v>6029</v>
      </c>
      <c r="B3760" t="s">
        <v>3935</v>
      </c>
      <c r="C3760" t="s">
        <v>145</v>
      </c>
      <c r="D3760" s="155">
        <v>25.34</v>
      </c>
    </row>
    <row r="3761" spans="1:4" x14ac:dyDescent="0.25">
      <c r="A3761">
        <v>6033</v>
      </c>
      <c r="B3761" t="s">
        <v>3936</v>
      </c>
      <c r="C3761" t="s">
        <v>145</v>
      </c>
      <c r="D3761" s="155">
        <v>33.409999999999997</v>
      </c>
    </row>
    <row r="3762" spans="1:4" x14ac:dyDescent="0.25">
      <c r="A3762">
        <v>11672</v>
      </c>
      <c r="B3762" t="s">
        <v>3937</v>
      </c>
      <c r="C3762" t="s">
        <v>145</v>
      </c>
      <c r="D3762" s="155">
        <v>72.67</v>
      </c>
    </row>
    <row r="3763" spans="1:4" x14ac:dyDescent="0.25">
      <c r="A3763">
        <v>11669</v>
      </c>
      <c r="B3763" t="s">
        <v>3938</v>
      </c>
      <c r="C3763" t="s">
        <v>145</v>
      </c>
      <c r="D3763" s="155">
        <v>69.2</v>
      </c>
    </row>
    <row r="3764" spans="1:4" x14ac:dyDescent="0.25">
      <c r="A3764">
        <v>11670</v>
      </c>
      <c r="B3764" t="s">
        <v>3939</v>
      </c>
      <c r="C3764" t="s">
        <v>145</v>
      </c>
      <c r="D3764" s="155">
        <v>26.51</v>
      </c>
    </row>
    <row r="3765" spans="1:4" x14ac:dyDescent="0.25">
      <c r="A3765">
        <v>20055</v>
      </c>
      <c r="B3765" t="s">
        <v>3940</v>
      </c>
      <c r="C3765" t="s">
        <v>145</v>
      </c>
      <c r="D3765" s="155">
        <v>51.83</v>
      </c>
    </row>
    <row r="3766" spans="1:4" x14ac:dyDescent="0.25">
      <c r="A3766">
        <v>11671</v>
      </c>
      <c r="B3766" t="s">
        <v>3941</v>
      </c>
      <c r="C3766" t="s">
        <v>145</v>
      </c>
      <c r="D3766" s="155">
        <v>111.21</v>
      </c>
    </row>
    <row r="3767" spans="1:4" x14ac:dyDescent="0.25">
      <c r="A3767">
        <v>6032</v>
      </c>
      <c r="B3767" t="s">
        <v>3942</v>
      </c>
      <c r="C3767" t="s">
        <v>145</v>
      </c>
      <c r="D3767" s="155">
        <v>31.76</v>
      </c>
    </row>
    <row r="3768" spans="1:4" x14ac:dyDescent="0.25">
      <c r="A3768">
        <v>11673</v>
      </c>
      <c r="B3768" t="s">
        <v>3943</v>
      </c>
      <c r="C3768" t="s">
        <v>145</v>
      </c>
      <c r="D3768" s="155">
        <v>25.02</v>
      </c>
    </row>
    <row r="3769" spans="1:4" x14ac:dyDescent="0.25">
      <c r="A3769">
        <v>11674</v>
      </c>
      <c r="B3769" t="s">
        <v>3944</v>
      </c>
      <c r="C3769" t="s">
        <v>145</v>
      </c>
      <c r="D3769" s="155">
        <v>32.21</v>
      </c>
    </row>
    <row r="3770" spans="1:4" x14ac:dyDescent="0.25">
      <c r="A3770">
        <v>11675</v>
      </c>
      <c r="B3770" t="s">
        <v>3945</v>
      </c>
      <c r="C3770" t="s">
        <v>145</v>
      </c>
      <c r="D3770" s="155">
        <v>51.14</v>
      </c>
    </row>
    <row r="3771" spans="1:4" x14ac:dyDescent="0.25">
      <c r="A3771">
        <v>11676</v>
      </c>
      <c r="B3771" t="s">
        <v>3946</v>
      </c>
      <c r="C3771" t="s">
        <v>145</v>
      </c>
      <c r="D3771" s="155">
        <v>68.400000000000006</v>
      </c>
    </row>
    <row r="3772" spans="1:4" x14ac:dyDescent="0.25">
      <c r="A3772">
        <v>11677</v>
      </c>
      <c r="B3772" t="s">
        <v>3947</v>
      </c>
      <c r="C3772" t="s">
        <v>145</v>
      </c>
      <c r="D3772" s="155">
        <v>70.64</v>
      </c>
    </row>
    <row r="3773" spans="1:4" x14ac:dyDescent="0.25">
      <c r="A3773">
        <v>11678</v>
      </c>
      <c r="B3773" t="s">
        <v>3948</v>
      </c>
      <c r="C3773" t="s">
        <v>145</v>
      </c>
      <c r="D3773" s="155">
        <v>129.37</v>
      </c>
    </row>
    <row r="3774" spans="1:4" x14ac:dyDescent="0.25">
      <c r="A3774">
        <v>6038</v>
      </c>
      <c r="B3774" t="s">
        <v>3949</v>
      </c>
      <c r="C3774" t="s">
        <v>145</v>
      </c>
      <c r="D3774" s="155">
        <v>8.2100000000000009</v>
      </c>
    </row>
    <row r="3775" spans="1:4" x14ac:dyDescent="0.25">
      <c r="A3775">
        <v>11718</v>
      </c>
      <c r="B3775" t="s">
        <v>3950</v>
      </c>
      <c r="C3775" t="s">
        <v>145</v>
      </c>
      <c r="D3775" s="155">
        <v>23.4</v>
      </c>
    </row>
    <row r="3776" spans="1:4" x14ac:dyDescent="0.25">
      <c r="A3776">
        <v>6037</v>
      </c>
      <c r="B3776" t="s">
        <v>3951</v>
      </c>
      <c r="C3776" t="s">
        <v>145</v>
      </c>
      <c r="D3776" s="155">
        <v>17.07</v>
      </c>
    </row>
    <row r="3777" spans="1:4" x14ac:dyDescent="0.25">
      <c r="A3777">
        <v>11719</v>
      </c>
      <c r="B3777" t="s">
        <v>3952</v>
      </c>
      <c r="C3777" t="s">
        <v>145</v>
      </c>
      <c r="D3777" s="155">
        <v>18.98</v>
      </c>
    </row>
    <row r="3778" spans="1:4" x14ac:dyDescent="0.25">
      <c r="A3778">
        <v>6019</v>
      </c>
      <c r="B3778" t="s">
        <v>3953</v>
      </c>
      <c r="C3778" t="s">
        <v>145</v>
      </c>
      <c r="D3778" s="155">
        <v>64.42</v>
      </c>
    </row>
    <row r="3779" spans="1:4" x14ac:dyDescent="0.25">
      <c r="A3779">
        <v>6010</v>
      </c>
      <c r="B3779" t="s">
        <v>3954</v>
      </c>
      <c r="C3779" t="s">
        <v>145</v>
      </c>
      <c r="D3779" s="155">
        <v>110.84</v>
      </c>
    </row>
    <row r="3780" spans="1:4" x14ac:dyDescent="0.25">
      <c r="A3780">
        <v>6017</v>
      </c>
      <c r="B3780" t="s">
        <v>3955</v>
      </c>
      <c r="C3780" t="s">
        <v>145</v>
      </c>
      <c r="D3780" s="155">
        <v>87.79</v>
      </c>
    </row>
    <row r="3781" spans="1:4" x14ac:dyDescent="0.25">
      <c r="A3781">
        <v>6020</v>
      </c>
      <c r="B3781" t="s">
        <v>3956</v>
      </c>
      <c r="C3781" t="s">
        <v>145</v>
      </c>
      <c r="D3781" s="155">
        <v>38.69</v>
      </c>
    </row>
    <row r="3782" spans="1:4" x14ac:dyDescent="0.25">
      <c r="A3782">
        <v>6028</v>
      </c>
      <c r="B3782" t="s">
        <v>3957</v>
      </c>
      <c r="C3782" t="s">
        <v>145</v>
      </c>
      <c r="D3782" s="155">
        <v>154.38</v>
      </c>
    </row>
    <row r="3783" spans="1:4" x14ac:dyDescent="0.25">
      <c r="A3783">
        <v>6011</v>
      </c>
      <c r="B3783" t="s">
        <v>3958</v>
      </c>
      <c r="C3783" t="s">
        <v>145</v>
      </c>
      <c r="D3783" s="155">
        <v>320.17</v>
      </c>
    </row>
    <row r="3784" spans="1:4" x14ac:dyDescent="0.25">
      <c r="A3784">
        <v>6012</v>
      </c>
      <c r="B3784" t="s">
        <v>3959</v>
      </c>
      <c r="C3784" t="s">
        <v>145</v>
      </c>
      <c r="D3784" s="155">
        <v>387.62</v>
      </c>
    </row>
    <row r="3785" spans="1:4" x14ac:dyDescent="0.25">
      <c r="A3785">
        <v>6016</v>
      </c>
      <c r="B3785" t="s">
        <v>3960</v>
      </c>
      <c r="C3785" t="s">
        <v>145</v>
      </c>
      <c r="D3785" s="155">
        <v>40.81</v>
      </c>
    </row>
    <row r="3786" spans="1:4" x14ac:dyDescent="0.25">
      <c r="A3786">
        <v>6027</v>
      </c>
      <c r="B3786" t="s">
        <v>3961</v>
      </c>
      <c r="C3786" t="s">
        <v>145</v>
      </c>
      <c r="D3786" s="155">
        <v>807.67</v>
      </c>
    </row>
    <row r="3787" spans="1:4" x14ac:dyDescent="0.25">
      <c r="A3787">
        <v>6013</v>
      </c>
      <c r="B3787" t="s">
        <v>3962</v>
      </c>
      <c r="C3787" t="s">
        <v>145</v>
      </c>
      <c r="D3787" s="155">
        <v>121.87</v>
      </c>
    </row>
    <row r="3788" spans="1:4" x14ac:dyDescent="0.25">
      <c r="A3788">
        <v>6015</v>
      </c>
      <c r="B3788" t="s">
        <v>3963</v>
      </c>
      <c r="C3788" t="s">
        <v>145</v>
      </c>
      <c r="D3788" s="155">
        <v>177.23</v>
      </c>
    </row>
    <row r="3789" spans="1:4" x14ac:dyDescent="0.25">
      <c r="A3789">
        <v>6014</v>
      </c>
      <c r="B3789" t="s">
        <v>3964</v>
      </c>
      <c r="C3789" t="s">
        <v>145</v>
      </c>
      <c r="D3789" s="155">
        <v>169.45</v>
      </c>
    </row>
    <row r="3790" spans="1:4" x14ac:dyDescent="0.25">
      <c r="A3790">
        <v>6006</v>
      </c>
      <c r="B3790" t="s">
        <v>3965</v>
      </c>
      <c r="C3790" t="s">
        <v>145</v>
      </c>
      <c r="D3790" s="155">
        <v>88.25</v>
      </c>
    </row>
    <row r="3791" spans="1:4" x14ac:dyDescent="0.25">
      <c r="A3791">
        <v>6005</v>
      </c>
      <c r="B3791" t="s">
        <v>3966</v>
      </c>
      <c r="C3791" t="s">
        <v>145</v>
      </c>
      <c r="D3791" s="155">
        <v>99.56</v>
      </c>
    </row>
    <row r="3792" spans="1:4" x14ac:dyDescent="0.25">
      <c r="A3792">
        <v>11756</v>
      </c>
      <c r="B3792" t="s">
        <v>3967</v>
      </c>
      <c r="C3792" t="s">
        <v>145</v>
      </c>
      <c r="D3792" s="155">
        <v>47.55</v>
      </c>
    </row>
    <row r="3793" spans="1:4" x14ac:dyDescent="0.25">
      <c r="A3793">
        <v>10904</v>
      </c>
      <c r="B3793" t="s">
        <v>3968</v>
      </c>
      <c r="C3793" t="s">
        <v>145</v>
      </c>
      <c r="D3793" s="155">
        <v>190</v>
      </c>
    </row>
    <row r="3794" spans="1:4" x14ac:dyDescent="0.25">
      <c r="A3794">
        <v>11752</v>
      </c>
      <c r="B3794" t="s">
        <v>3969</v>
      </c>
      <c r="C3794" t="s">
        <v>145</v>
      </c>
      <c r="D3794" s="155">
        <v>27.42</v>
      </c>
    </row>
    <row r="3795" spans="1:4" x14ac:dyDescent="0.25">
      <c r="A3795">
        <v>11753</v>
      </c>
      <c r="B3795" t="s">
        <v>3970</v>
      </c>
      <c r="C3795" t="s">
        <v>145</v>
      </c>
      <c r="D3795" s="155">
        <v>32.729999999999997</v>
      </c>
    </row>
    <row r="3796" spans="1:4" x14ac:dyDescent="0.25">
      <c r="A3796">
        <v>6021</v>
      </c>
      <c r="B3796" t="s">
        <v>3971</v>
      </c>
      <c r="C3796" t="s">
        <v>145</v>
      </c>
      <c r="D3796" s="155">
        <v>90.84</v>
      </c>
    </row>
    <row r="3797" spans="1:4" x14ac:dyDescent="0.25">
      <c r="A3797">
        <v>6024</v>
      </c>
      <c r="B3797" t="s">
        <v>3972</v>
      </c>
      <c r="C3797" t="s">
        <v>145</v>
      </c>
      <c r="D3797" s="155">
        <v>93.9</v>
      </c>
    </row>
    <row r="3798" spans="1:4" x14ac:dyDescent="0.25">
      <c r="A3798">
        <v>38379</v>
      </c>
      <c r="B3798" t="s">
        <v>3973</v>
      </c>
      <c r="C3798" t="s">
        <v>146</v>
      </c>
      <c r="D3798" s="155">
        <v>64.94</v>
      </c>
    </row>
    <row r="3799" spans="1:4" x14ac:dyDescent="0.25">
      <c r="A3799">
        <v>13897</v>
      </c>
      <c r="B3799" t="s">
        <v>3974</v>
      </c>
      <c r="C3799" t="s">
        <v>145</v>
      </c>
      <c r="D3799" s="168">
        <v>7016.57</v>
      </c>
    </row>
    <row r="3800" spans="1:4" x14ac:dyDescent="0.25">
      <c r="A3800">
        <v>10640</v>
      </c>
      <c r="B3800" t="s">
        <v>3975</v>
      </c>
      <c r="C3800" t="s">
        <v>145</v>
      </c>
      <c r="D3800" s="168">
        <v>15196.43</v>
      </c>
    </row>
    <row r="3801" spans="1:4" x14ac:dyDescent="0.25">
      <c r="A3801">
        <v>34357</v>
      </c>
      <c r="B3801" t="s">
        <v>3976</v>
      </c>
      <c r="C3801" t="s">
        <v>147</v>
      </c>
      <c r="D3801" s="155">
        <v>4.05</v>
      </c>
    </row>
    <row r="3802" spans="1:4" x14ac:dyDescent="0.25">
      <c r="A3802">
        <v>37329</v>
      </c>
      <c r="B3802" t="s">
        <v>3977</v>
      </c>
      <c r="C3802" t="s">
        <v>147</v>
      </c>
      <c r="D3802" s="155">
        <v>85.33</v>
      </c>
    </row>
    <row r="3803" spans="1:4" x14ac:dyDescent="0.25">
      <c r="A3803">
        <v>2510</v>
      </c>
      <c r="B3803" t="s">
        <v>3978</v>
      </c>
      <c r="C3803" t="s">
        <v>145</v>
      </c>
      <c r="D3803" s="155">
        <v>35.56</v>
      </c>
    </row>
    <row r="3804" spans="1:4" x14ac:dyDescent="0.25">
      <c r="A3804">
        <v>12359</v>
      </c>
      <c r="B3804" t="s">
        <v>3979</v>
      </c>
      <c r="C3804" t="s">
        <v>145</v>
      </c>
      <c r="D3804" s="155">
        <v>131.27000000000001</v>
      </c>
    </row>
    <row r="3805" spans="1:4" x14ac:dyDescent="0.25">
      <c r="A3805">
        <v>7353</v>
      </c>
      <c r="B3805" t="s">
        <v>3980</v>
      </c>
      <c r="C3805" t="s">
        <v>148</v>
      </c>
      <c r="D3805" s="155">
        <v>29.13</v>
      </c>
    </row>
    <row r="3806" spans="1:4" x14ac:dyDescent="0.25">
      <c r="A3806">
        <v>36144</v>
      </c>
      <c r="B3806" t="s">
        <v>3981</v>
      </c>
      <c r="C3806" t="s">
        <v>145</v>
      </c>
      <c r="D3806" s="155">
        <v>1.66</v>
      </c>
    </row>
    <row r="3807" spans="1:4" x14ac:dyDescent="0.25">
      <c r="A3807">
        <v>10518</v>
      </c>
      <c r="B3807" t="s">
        <v>3982</v>
      </c>
      <c r="C3807" t="s">
        <v>145</v>
      </c>
      <c r="D3807" s="155">
        <v>126.02</v>
      </c>
    </row>
    <row r="3808" spans="1:4" x14ac:dyDescent="0.25">
      <c r="A3808">
        <v>36530</v>
      </c>
      <c r="B3808" t="s">
        <v>3983</v>
      </c>
      <c r="C3808" t="s">
        <v>145</v>
      </c>
      <c r="D3808" s="168">
        <v>451756.08</v>
      </c>
    </row>
    <row r="3809" spans="1:4" x14ac:dyDescent="0.25">
      <c r="A3809">
        <v>6046</v>
      </c>
      <c r="B3809" t="s">
        <v>3984</v>
      </c>
      <c r="C3809" t="s">
        <v>145</v>
      </c>
      <c r="D3809" s="168">
        <v>490000</v>
      </c>
    </row>
    <row r="3810" spans="1:4" x14ac:dyDescent="0.25">
      <c r="A3810">
        <v>36531</v>
      </c>
      <c r="B3810" t="s">
        <v>3985</v>
      </c>
      <c r="C3810" t="s">
        <v>145</v>
      </c>
      <c r="D3810" s="168">
        <v>507926.79</v>
      </c>
    </row>
    <row r="3811" spans="1:4" x14ac:dyDescent="0.25">
      <c r="A3811">
        <v>34684</v>
      </c>
      <c r="B3811" t="s">
        <v>3986</v>
      </c>
      <c r="C3811" t="s">
        <v>152</v>
      </c>
      <c r="D3811" s="155">
        <v>283.82</v>
      </c>
    </row>
    <row r="3812" spans="1:4" x14ac:dyDescent="0.25">
      <c r="A3812">
        <v>34683</v>
      </c>
      <c r="B3812" t="s">
        <v>3987</v>
      </c>
      <c r="C3812" t="s">
        <v>152</v>
      </c>
      <c r="D3812" s="155">
        <v>177.39</v>
      </c>
    </row>
    <row r="3813" spans="1:4" x14ac:dyDescent="0.25">
      <c r="A3813">
        <v>533</v>
      </c>
      <c r="B3813" t="s">
        <v>3988</v>
      </c>
      <c r="C3813" t="s">
        <v>152</v>
      </c>
      <c r="D3813" s="155">
        <v>26.46</v>
      </c>
    </row>
    <row r="3814" spans="1:4" x14ac:dyDescent="0.25">
      <c r="A3814">
        <v>10515</v>
      </c>
      <c r="B3814" t="s">
        <v>3989</v>
      </c>
      <c r="C3814" t="s">
        <v>152</v>
      </c>
      <c r="D3814" s="155">
        <v>49.93</v>
      </c>
    </row>
    <row r="3815" spans="1:4" x14ac:dyDescent="0.25">
      <c r="A3815">
        <v>536</v>
      </c>
      <c r="B3815" t="s">
        <v>3990</v>
      </c>
      <c r="C3815" t="s">
        <v>152</v>
      </c>
      <c r="D3815" s="155">
        <v>36.119999999999997</v>
      </c>
    </row>
    <row r="3816" spans="1:4" x14ac:dyDescent="0.25">
      <c r="A3816">
        <v>153</v>
      </c>
      <c r="B3816" t="s">
        <v>3991</v>
      </c>
      <c r="C3816" t="s">
        <v>148</v>
      </c>
      <c r="D3816" s="155">
        <v>88.35</v>
      </c>
    </row>
    <row r="3817" spans="1:4" x14ac:dyDescent="0.25">
      <c r="A3817">
        <v>34682</v>
      </c>
      <c r="B3817" t="s">
        <v>3992</v>
      </c>
      <c r="C3817" t="s">
        <v>152</v>
      </c>
      <c r="D3817" s="155">
        <v>135.65</v>
      </c>
    </row>
    <row r="3818" spans="1:4" x14ac:dyDescent="0.25">
      <c r="A3818">
        <v>20205</v>
      </c>
      <c r="B3818" t="s">
        <v>3993</v>
      </c>
      <c r="C3818" t="s">
        <v>146</v>
      </c>
      <c r="D3818" s="155">
        <v>3.26</v>
      </c>
    </row>
    <row r="3819" spans="1:4" x14ac:dyDescent="0.25">
      <c r="A3819">
        <v>4412</v>
      </c>
      <c r="B3819" t="s">
        <v>3994</v>
      </c>
      <c r="C3819" t="s">
        <v>146</v>
      </c>
      <c r="D3819" s="155">
        <v>1.95</v>
      </c>
    </row>
    <row r="3820" spans="1:4" x14ac:dyDescent="0.25">
      <c r="A3820">
        <v>4408</v>
      </c>
      <c r="B3820" t="s">
        <v>3995</v>
      </c>
      <c r="C3820" t="s">
        <v>146</v>
      </c>
      <c r="D3820" s="155">
        <v>2.44</v>
      </c>
    </row>
    <row r="3821" spans="1:4" x14ac:dyDescent="0.25">
      <c r="A3821">
        <v>36250</v>
      </c>
      <c r="B3821" t="s">
        <v>3996</v>
      </c>
      <c r="C3821" t="s">
        <v>146</v>
      </c>
      <c r="D3821" s="155">
        <v>4.49</v>
      </c>
    </row>
    <row r="3822" spans="1:4" x14ac:dyDescent="0.25">
      <c r="A3822">
        <v>10857</v>
      </c>
      <c r="B3822" t="s">
        <v>3997</v>
      </c>
      <c r="C3822" t="s">
        <v>146</v>
      </c>
      <c r="D3822" s="155">
        <v>16.55</v>
      </c>
    </row>
    <row r="3823" spans="1:4" x14ac:dyDescent="0.25">
      <c r="A3823">
        <v>4803</v>
      </c>
      <c r="B3823" t="s">
        <v>3998</v>
      </c>
      <c r="C3823" t="s">
        <v>146</v>
      </c>
      <c r="D3823" s="155">
        <v>33.32</v>
      </c>
    </row>
    <row r="3824" spans="1:4" x14ac:dyDescent="0.25">
      <c r="A3824">
        <v>6186</v>
      </c>
      <c r="B3824" t="s">
        <v>3999</v>
      </c>
      <c r="C3824" t="s">
        <v>146</v>
      </c>
      <c r="D3824" s="155">
        <v>14.72</v>
      </c>
    </row>
    <row r="3825" spans="1:4" x14ac:dyDescent="0.25">
      <c r="A3825">
        <v>4829</v>
      </c>
      <c r="B3825" t="s">
        <v>4000</v>
      </c>
      <c r="C3825" t="s">
        <v>146</v>
      </c>
      <c r="D3825" s="155">
        <v>22.38</v>
      </c>
    </row>
    <row r="3826" spans="1:4" x14ac:dyDescent="0.25">
      <c r="A3826">
        <v>39829</v>
      </c>
      <c r="B3826" t="s">
        <v>4001</v>
      </c>
      <c r="C3826" t="s">
        <v>146</v>
      </c>
      <c r="D3826" s="155">
        <v>39.119999999999997</v>
      </c>
    </row>
    <row r="3827" spans="1:4" x14ac:dyDescent="0.25">
      <c r="A3827">
        <v>20231</v>
      </c>
      <c r="B3827" t="s">
        <v>4002</v>
      </c>
      <c r="C3827" t="s">
        <v>146</v>
      </c>
      <c r="D3827" s="155">
        <v>37.21</v>
      </c>
    </row>
    <row r="3828" spans="1:4" x14ac:dyDescent="0.25">
      <c r="A3828">
        <v>4804</v>
      </c>
      <c r="B3828" t="s">
        <v>4003</v>
      </c>
      <c r="C3828" t="s">
        <v>146</v>
      </c>
      <c r="D3828" s="155">
        <v>25.58</v>
      </c>
    </row>
    <row r="3829" spans="1:4" x14ac:dyDescent="0.25">
      <c r="A3829">
        <v>34680</v>
      </c>
      <c r="B3829" t="s">
        <v>4004</v>
      </c>
      <c r="C3829" t="s">
        <v>146</v>
      </c>
      <c r="D3829" s="155">
        <v>41.73</v>
      </c>
    </row>
    <row r="3830" spans="1:4" x14ac:dyDescent="0.25">
      <c r="A3830">
        <v>11573</v>
      </c>
      <c r="B3830" t="s">
        <v>4005</v>
      </c>
      <c r="C3830" t="s">
        <v>145</v>
      </c>
      <c r="D3830" s="155">
        <v>5.66</v>
      </c>
    </row>
    <row r="3831" spans="1:4" x14ac:dyDescent="0.25">
      <c r="A3831">
        <v>38401</v>
      </c>
      <c r="B3831" t="s">
        <v>4006</v>
      </c>
      <c r="C3831" t="s">
        <v>145</v>
      </c>
      <c r="D3831" s="155">
        <v>14.11</v>
      </c>
    </row>
    <row r="3832" spans="1:4" x14ac:dyDescent="0.25">
      <c r="A3832">
        <v>11575</v>
      </c>
      <c r="B3832" t="s">
        <v>4007</v>
      </c>
      <c r="C3832" t="s">
        <v>145</v>
      </c>
      <c r="D3832" s="155">
        <v>54.56</v>
      </c>
    </row>
    <row r="3833" spans="1:4" x14ac:dyDescent="0.25">
      <c r="A3833">
        <v>38179</v>
      </c>
      <c r="B3833" t="s">
        <v>4008</v>
      </c>
      <c r="C3833" t="s">
        <v>145</v>
      </c>
      <c r="D3833" s="155">
        <v>45.11</v>
      </c>
    </row>
    <row r="3834" spans="1:4" x14ac:dyDescent="0.25">
      <c r="A3834">
        <v>20256</v>
      </c>
      <c r="B3834" t="s">
        <v>4009</v>
      </c>
      <c r="C3834" t="s">
        <v>145</v>
      </c>
      <c r="D3834" s="155">
        <v>0.35</v>
      </c>
    </row>
    <row r="3835" spans="1:4" x14ac:dyDescent="0.25">
      <c r="A3835">
        <v>14511</v>
      </c>
      <c r="B3835" t="s">
        <v>4010</v>
      </c>
      <c r="C3835" t="s">
        <v>145</v>
      </c>
      <c r="D3835" s="168">
        <v>979036.57</v>
      </c>
    </row>
    <row r="3836" spans="1:4" x14ac:dyDescent="0.25">
      <c r="A3836">
        <v>10642</v>
      </c>
      <c r="B3836" t="s">
        <v>4011</v>
      </c>
      <c r="C3836" t="s">
        <v>145</v>
      </c>
      <c r="D3836" s="168">
        <v>922300</v>
      </c>
    </row>
    <row r="3837" spans="1:4" x14ac:dyDescent="0.25">
      <c r="A3837">
        <v>14489</v>
      </c>
      <c r="B3837" t="s">
        <v>4012</v>
      </c>
      <c r="C3837" t="s">
        <v>145</v>
      </c>
      <c r="D3837" s="168">
        <v>818062.94</v>
      </c>
    </row>
    <row r="3838" spans="1:4" x14ac:dyDescent="0.25">
      <c r="A3838">
        <v>14513</v>
      </c>
      <c r="B3838" t="s">
        <v>4013</v>
      </c>
      <c r="C3838" t="s">
        <v>145</v>
      </c>
      <c r="D3838" s="168">
        <v>613566.62</v>
      </c>
    </row>
    <row r="3839" spans="1:4" x14ac:dyDescent="0.25">
      <c r="A3839">
        <v>13600</v>
      </c>
      <c r="B3839" t="s">
        <v>4014</v>
      </c>
      <c r="C3839" t="s">
        <v>145</v>
      </c>
      <c r="D3839" s="168">
        <v>791673.72</v>
      </c>
    </row>
    <row r="3840" spans="1:4" x14ac:dyDescent="0.25">
      <c r="A3840">
        <v>10646</v>
      </c>
      <c r="B3840" t="s">
        <v>4015</v>
      </c>
      <c r="C3840" t="s">
        <v>145</v>
      </c>
      <c r="D3840" s="168">
        <v>590140.01</v>
      </c>
    </row>
    <row r="3841" spans="1:4" x14ac:dyDescent="0.25">
      <c r="A3841">
        <v>6070</v>
      </c>
      <c r="B3841" t="s">
        <v>4016</v>
      </c>
      <c r="C3841" t="s">
        <v>145</v>
      </c>
      <c r="D3841" s="168">
        <v>806353.7</v>
      </c>
    </row>
    <row r="3842" spans="1:4" x14ac:dyDescent="0.25">
      <c r="A3842">
        <v>6069</v>
      </c>
      <c r="B3842" t="s">
        <v>4017</v>
      </c>
      <c r="C3842" t="s">
        <v>145</v>
      </c>
      <c r="D3842" s="168">
        <v>178135.69</v>
      </c>
    </row>
    <row r="3843" spans="1:4" x14ac:dyDescent="0.25">
      <c r="A3843">
        <v>14626</v>
      </c>
      <c r="B3843" t="s">
        <v>4018</v>
      </c>
      <c r="C3843" t="s">
        <v>145</v>
      </c>
      <c r="D3843" s="168">
        <v>882772.89</v>
      </c>
    </row>
    <row r="3844" spans="1:4" x14ac:dyDescent="0.25">
      <c r="A3844">
        <v>6067</v>
      </c>
      <c r="B3844" t="s">
        <v>4019</v>
      </c>
      <c r="C3844" t="s">
        <v>145</v>
      </c>
      <c r="D3844" s="168">
        <v>724664.29</v>
      </c>
    </row>
    <row r="3845" spans="1:4" x14ac:dyDescent="0.25">
      <c r="A3845">
        <v>38393</v>
      </c>
      <c r="B3845" t="s">
        <v>4020</v>
      </c>
      <c r="C3845" t="s">
        <v>145</v>
      </c>
      <c r="D3845" s="155">
        <v>16.45</v>
      </c>
    </row>
    <row r="3846" spans="1:4" x14ac:dyDescent="0.25">
      <c r="A3846">
        <v>38390</v>
      </c>
      <c r="B3846" t="s">
        <v>4021</v>
      </c>
      <c r="C3846" t="s">
        <v>145</v>
      </c>
      <c r="D3846" s="155">
        <v>36.479999999999997</v>
      </c>
    </row>
    <row r="3847" spans="1:4" x14ac:dyDescent="0.25">
      <c r="A3847">
        <v>36532</v>
      </c>
      <c r="B3847" t="s">
        <v>4022</v>
      </c>
      <c r="C3847" t="s">
        <v>145</v>
      </c>
      <c r="D3847" s="168">
        <v>24197.77</v>
      </c>
    </row>
    <row r="3848" spans="1:4" x14ac:dyDescent="0.25">
      <c r="A3848">
        <v>11578</v>
      </c>
      <c r="B3848" t="s">
        <v>4023</v>
      </c>
      <c r="C3848" t="s">
        <v>145</v>
      </c>
      <c r="D3848" s="155">
        <v>11.78</v>
      </c>
    </row>
    <row r="3849" spans="1:4" x14ac:dyDescent="0.25">
      <c r="A3849">
        <v>11577</v>
      </c>
      <c r="B3849" t="s">
        <v>4024</v>
      </c>
      <c r="C3849" t="s">
        <v>145</v>
      </c>
      <c r="D3849" s="155">
        <v>11.24</v>
      </c>
    </row>
    <row r="3850" spans="1:4" x14ac:dyDescent="0.25">
      <c r="A3850">
        <v>42432</v>
      </c>
      <c r="B3850" t="s">
        <v>4025</v>
      </c>
      <c r="C3850" t="s">
        <v>145</v>
      </c>
      <c r="D3850" s="168">
        <v>2403.2800000000002</v>
      </c>
    </row>
    <row r="3851" spans="1:4" x14ac:dyDescent="0.25">
      <c r="A3851">
        <v>42437</v>
      </c>
      <c r="B3851" t="s">
        <v>4026</v>
      </c>
      <c r="C3851" t="s">
        <v>145</v>
      </c>
      <c r="D3851" s="168">
        <v>1827.13</v>
      </c>
    </row>
    <row r="3852" spans="1:4" x14ac:dyDescent="0.25">
      <c r="A3852">
        <v>1116</v>
      </c>
      <c r="B3852" t="s">
        <v>4027</v>
      </c>
      <c r="C3852" t="s">
        <v>146</v>
      </c>
      <c r="D3852" s="155">
        <v>30.97</v>
      </c>
    </row>
    <row r="3853" spans="1:4" x14ac:dyDescent="0.25">
      <c r="A3853">
        <v>1115</v>
      </c>
      <c r="B3853" t="s">
        <v>4028</v>
      </c>
      <c r="C3853" t="s">
        <v>146</v>
      </c>
      <c r="D3853" s="155">
        <v>37.1</v>
      </c>
    </row>
    <row r="3854" spans="1:4" x14ac:dyDescent="0.25">
      <c r="A3854">
        <v>1113</v>
      </c>
      <c r="B3854" t="s">
        <v>4029</v>
      </c>
      <c r="C3854" t="s">
        <v>146</v>
      </c>
      <c r="D3854" s="155">
        <v>43.38</v>
      </c>
    </row>
    <row r="3855" spans="1:4" x14ac:dyDescent="0.25">
      <c r="A3855">
        <v>1114</v>
      </c>
      <c r="B3855" t="s">
        <v>4030</v>
      </c>
      <c r="C3855" t="s">
        <v>146</v>
      </c>
      <c r="D3855" s="155">
        <v>51.67</v>
      </c>
    </row>
    <row r="3856" spans="1:4" x14ac:dyDescent="0.25">
      <c r="A3856">
        <v>40873</v>
      </c>
      <c r="B3856" t="s">
        <v>4031</v>
      </c>
      <c r="C3856" t="s">
        <v>146</v>
      </c>
      <c r="D3856" s="155">
        <v>40.43</v>
      </c>
    </row>
    <row r="3857" spans="1:4" x14ac:dyDescent="0.25">
      <c r="A3857">
        <v>20214</v>
      </c>
      <c r="B3857" t="s">
        <v>4032</v>
      </c>
      <c r="C3857" t="s">
        <v>145</v>
      </c>
      <c r="D3857" s="155">
        <v>58.16</v>
      </c>
    </row>
    <row r="3858" spans="1:4" x14ac:dyDescent="0.25">
      <c r="A3858">
        <v>7237</v>
      </c>
      <c r="B3858" t="s">
        <v>4033</v>
      </c>
      <c r="C3858" t="s">
        <v>145</v>
      </c>
      <c r="D3858" s="155">
        <v>56.93</v>
      </c>
    </row>
    <row r="3859" spans="1:4" x14ac:dyDescent="0.25">
      <c r="A3859">
        <v>11757</v>
      </c>
      <c r="B3859" t="s">
        <v>4034</v>
      </c>
      <c r="C3859" t="s">
        <v>145</v>
      </c>
      <c r="D3859" s="155">
        <v>29.4</v>
      </c>
    </row>
    <row r="3860" spans="1:4" x14ac:dyDescent="0.25">
      <c r="A3860">
        <v>11758</v>
      </c>
      <c r="B3860" t="s">
        <v>4035</v>
      </c>
      <c r="C3860" t="s">
        <v>145</v>
      </c>
      <c r="D3860" s="155">
        <v>69.900000000000006</v>
      </c>
    </row>
    <row r="3861" spans="1:4" x14ac:dyDescent="0.25">
      <c r="A3861">
        <v>37526</v>
      </c>
      <c r="B3861" t="s">
        <v>4036</v>
      </c>
      <c r="C3861" t="s">
        <v>145</v>
      </c>
      <c r="D3861" s="155">
        <v>5.43</v>
      </c>
    </row>
    <row r="3862" spans="1:4" x14ac:dyDescent="0.25">
      <c r="A3862">
        <v>6076</v>
      </c>
      <c r="B3862" t="s">
        <v>4037</v>
      </c>
      <c r="C3862" t="s">
        <v>149</v>
      </c>
      <c r="D3862" s="155">
        <v>65</v>
      </c>
    </row>
    <row r="3863" spans="1:4" x14ac:dyDescent="0.25">
      <c r="A3863">
        <v>13109</v>
      </c>
      <c r="B3863" t="s">
        <v>4038</v>
      </c>
      <c r="C3863" t="s">
        <v>145</v>
      </c>
      <c r="D3863" s="155">
        <v>270.93</v>
      </c>
    </row>
    <row r="3864" spans="1:4" x14ac:dyDescent="0.25">
      <c r="A3864">
        <v>13110</v>
      </c>
      <c r="B3864" t="s">
        <v>4039</v>
      </c>
      <c r="C3864" t="s">
        <v>145</v>
      </c>
      <c r="D3864" s="155">
        <v>356.56</v>
      </c>
    </row>
    <row r="3865" spans="1:4" x14ac:dyDescent="0.25">
      <c r="A3865">
        <v>7581</v>
      </c>
      <c r="B3865" t="s">
        <v>4040</v>
      </c>
      <c r="C3865" t="s">
        <v>145</v>
      </c>
      <c r="D3865" s="155">
        <v>5.39</v>
      </c>
    </row>
    <row r="3866" spans="1:4" x14ac:dyDescent="0.25">
      <c r="A3866">
        <v>4509</v>
      </c>
      <c r="B3866" t="s">
        <v>4041</v>
      </c>
      <c r="C3866" t="s">
        <v>146</v>
      </c>
      <c r="D3866" s="155">
        <v>4.07</v>
      </c>
    </row>
    <row r="3867" spans="1:4" x14ac:dyDescent="0.25">
      <c r="A3867">
        <v>4512</v>
      </c>
      <c r="B3867" t="s">
        <v>4042</v>
      </c>
      <c r="C3867" t="s">
        <v>146</v>
      </c>
      <c r="D3867" s="155">
        <v>1.94</v>
      </c>
    </row>
    <row r="3868" spans="1:4" x14ac:dyDescent="0.25">
      <c r="A3868">
        <v>4517</v>
      </c>
      <c r="B3868" t="s">
        <v>4043</v>
      </c>
      <c r="C3868" t="s">
        <v>146</v>
      </c>
      <c r="D3868" s="155">
        <v>2.81</v>
      </c>
    </row>
    <row r="3869" spans="1:4" x14ac:dyDescent="0.25">
      <c r="A3869">
        <v>20206</v>
      </c>
      <c r="B3869" t="s">
        <v>4044</v>
      </c>
      <c r="C3869" t="s">
        <v>146</v>
      </c>
      <c r="D3869" s="155">
        <v>8.81</v>
      </c>
    </row>
    <row r="3870" spans="1:4" x14ac:dyDescent="0.25">
      <c r="A3870">
        <v>4460</v>
      </c>
      <c r="B3870" t="s">
        <v>4045</v>
      </c>
      <c r="C3870" t="s">
        <v>146</v>
      </c>
      <c r="D3870" s="155">
        <v>9.0399999999999991</v>
      </c>
    </row>
    <row r="3871" spans="1:4" x14ac:dyDescent="0.25">
      <c r="A3871">
        <v>4417</v>
      </c>
      <c r="B3871" t="s">
        <v>4046</v>
      </c>
      <c r="C3871" t="s">
        <v>146</v>
      </c>
      <c r="D3871" s="155">
        <v>6.97</v>
      </c>
    </row>
    <row r="3872" spans="1:4" x14ac:dyDescent="0.25">
      <c r="A3872">
        <v>4415</v>
      </c>
      <c r="B3872" t="s">
        <v>4047</v>
      </c>
      <c r="C3872" t="s">
        <v>146</v>
      </c>
      <c r="D3872" s="155">
        <v>4.84</v>
      </c>
    </row>
    <row r="3873" spans="1:4" x14ac:dyDescent="0.25">
      <c r="A3873">
        <v>37373</v>
      </c>
      <c r="B3873" t="s">
        <v>4048</v>
      </c>
      <c r="C3873" t="s">
        <v>150</v>
      </c>
      <c r="D3873" s="155">
        <v>7.0000000000000007E-2</v>
      </c>
    </row>
    <row r="3874" spans="1:4" x14ac:dyDescent="0.25">
      <c r="A3874">
        <v>40864</v>
      </c>
      <c r="B3874" t="s">
        <v>4049</v>
      </c>
      <c r="C3874" t="s">
        <v>151</v>
      </c>
      <c r="D3874" s="155">
        <v>12.89</v>
      </c>
    </row>
    <row r="3875" spans="1:4" x14ac:dyDescent="0.25">
      <c r="A3875">
        <v>4734</v>
      </c>
      <c r="B3875" t="s">
        <v>4050</v>
      </c>
      <c r="C3875" t="s">
        <v>149</v>
      </c>
      <c r="D3875" s="155">
        <v>451.26</v>
      </c>
    </row>
    <row r="3876" spans="1:4" x14ac:dyDescent="0.25">
      <c r="A3876">
        <v>6085</v>
      </c>
      <c r="B3876" t="s">
        <v>4051</v>
      </c>
      <c r="C3876" t="s">
        <v>148</v>
      </c>
      <c r="D3876" s="155">
        <v>12.23</v>
      </c>
    </row>
    <row r="3877" spans="1:4" x14ac:dyDescent="0.25">
      <c r="A3877">
        <v>38396</v>
      </c>
      <c r="B3877" t="s">
        <v>4052</v>
      </c>
      <c r="C3877" t="s">
        <v>145</v>
      </c>
      <c r="D3877" s="155">
        <v>669.1</v>
      </c>
    </row>
    <row r="3878" spans="1:4" x14ac:dyDescent="0.25">
      <c r="A3878">
        <v>11622</v>
      </c>
      <c r="B3878" t="s">
        <v>4053</v>
      </c>
      <c r="C3878" t="s">
        <v>147</v>
      </c>
      <c r="D3878" s="155">
        <v>66.569999999999993</v>
      </c>
    </row>
    <row r="3879" spans="1:4" x14ac:dyDescent="0.25">
      <c r="A3879">
        <v>43143</v>
      </c>
      <c r="B3879" t="s">
        <v>4054</v>
      </c>
      <c r="C3879" t="s">
        <v>148</v>
      </c>
      <c r="D3879" s="155">
        <v>25.14</v>
      </c>
    </row>
    <row r="3880" spans="1:4" x14ac:dyDescent="0.25">
      <c r="A3880">
        <v>7317</v>
      </c>
      <c r="B3880" t="s">
        <v>4055</v>
      </c>
      <c r="C3880" t="s">
        <v>147</v>
      </c>
      <c r="D3880" s="155">
        <v>38.67</v>
      </c>
    </row>
    <row r="3881" spans="1:4" x14ac:dyDescent="0.25">
      <c r="A3881">
        <v>142</v>
      </c>
      <c r="B3881" t="s">
        <v>4056</v>
      </c>
      <c r="C3881" t="s">
        <v>165</v>
      </c>
      <c r="D3881" s="155">
        <v>31.41</v>
      </c>
    </row>
    <row r="3882" spans="1:4" x14ac:dyDescent="0.25">
      <c r="A3882">
        <v>43142</v>
      </c>
      <c r="B3882" t="s">
        <v>4057</v>
      </c>
      <c r="C3882" t="s">
        <v>148</v>
      </c>
      <c r="D3882" s="155">
        <v>142.69</v>
      </c>
    </row>
    <row r="3883" spans="1:4" x14ac:dyDescent="0.25">
      <c r="A3883">
        <v>38123</v>
      </c>
      <c r="B3883" t="s">
        <v>4058</v>
      </c>
      <c r="C3883" t="s">
        <v>147</v>
      </c>
      <c r="D3883" s="155">
        <v>77.319999999999993</v>
      </c>
    </row>
    <row r="3884" spans="1:4" x14ac:dyDescent="0.25">
      <c r="A3884">
        <v>42699</v>
      </c>
      <c r="B3884" t="s">
        <v>4059</v>
      </c>
      <c r="C3884" t="s">
        <v>145</v>
      </c>
      <c r="D3884" s="155">
        <v>50.02</v>
      </c>
    </row>
    <row r="3885" spans="1:4" x14ac:dyDescent="0.25">
      <c r="A3885">
        <v>37743</v>
      </c>
      <c r="B3885" t="s">
        <v>4060</v>
      </c>
      <c r="C3885" t="s">
        <v>145</v>
      </c>
      <c r="D3885" s="168">
        <v>190465.03</v>
      </c>
    </row>
    <row r="3886" spans="1:4" x14ac:dyDescent="0.25">
      <c r="A3886">
        <v>37744</v>
      </c>
      <c r="B3886" t="s">
        <v>4061</v>
      </c>
      <c r="C3886" t="s">
        <v>145</v>
      </c>
      <c r="D3886" s="168">
        <v>223951.04</v>
      </c>
    </row>
    <row r="3887" spans="1:4" x14ac:dyDescent="0.25">
      <c r="A3887">
        <v>37741</v>
      </c>
      <c r="B3887" t="s">
        <v>4062</v>
      </c>
      <c r="C3887" t="s">
        <v>145</v>
      </c>
      <c r="D3887" s="168">
        <v>173188.81</v>
      </c>
    </row>
    <row r="3888" spans="1:4" x14ac:dyDescent="0.25">
      <c r="A3888">
        <v>39396</v>
      </c>
      <c r="B3888" t="s">
        <v>4063</v>
      </c>
      <c r="C3888" t="s">
        <v>145</v>
      </c>
      <c r="D3888" s="155">
        <v>69.64</v>
      </c>
    </row>
    <row r="3889" spans="1:4" x14ac:dyDescent="0.25">
      <c r="A3889">
        <v>39392</v>
      </c>
      <c r="B3889" t="s">
        <v>4064</v>
      </c>
      <c r="C3889" t="s">
        <v>145</v>
      </c>
      <c r="D3889" s="155">
        <v>78.55</v>
      </c>
    </row>
    <row r="3890" spans="1:4" x14ac:dyDescent="0.25">
      <c r="A3890">
        <v>39393</v>
      </c>
      <c r="B3890" t="s">
        <v>4065</v>
      </c>
      <c r="C3890" t="s">
        <v>145</v>
      </c>
      <c r="D3890" s="155">
        <v>48.58</v>
      </c>
    </row>
    <row r="3891" spans="1:4" x14ac:dyDescent="0.25">
      <c r="A3891">
        <v>39394</v>
      </c>
      <c r="B3891" t="s">
        <v>4066</v>
      </c>
      <c r="C3891" t="s">
        <v>145</v>
      </c>
      <c r="D3891" s="155">
        <v>54.68</v>
      </c>
    </row>
    <row r="3892" spans="1:4" x14ac:dyDescent="0.25">
      <c r="A3892">
        <v>39395</v>
      </c>
      <c r="B3892" t="s">
        <v>4067</v>
      </c>
      <c r="C3892" t="s">
        <v>145</v>
      </c>
      <c r="D3892" s="155">
        <v>50.85</v>
      </c>
    </row>
    <row r="3893" spans="1:4" x14ac:dyDescent="0.25">
      <c r="A3893">
        <v>14618</v>
      </c>
      <c r="B3893" t="s">
        <v>4068</v>
      </c>
      <c r="C3893" t="s">
        <v>145</v>
      </c>
      <c r="D3893" s="168">
        <v>1202.27</v>
      </c>
    </row>
    <row r="3894" spans="1:4" x14ac:dyDescent="0.25">
      <c r="A3894">
        <v>40269</v>
      </c>
      <c r="B3894" t="s">
        <v>4069</v>
      </c>
      <c r="C3894" t="s">
        <v>145</v>
      </c>
      <c r="D3894" s="168">
        <v>4843.88</v>
      </c>
    </row>
    <row r="3895" spans="1:4" x14ac:dyDescent="0.25">
      <c r="A3895">
        <v>6110</v>
      </c>
      <c r="B3895" t="s">
        <v>4070</v>
      </c>
      <c r="C3895" t="s">
        <v>150</v>
      </c>
      <c r="D3895" s="155">
        <v>23.05</v>
      </c>
    </row>
    <row r="3896" spans="1:4" x14ac:dyDescent="0.25">
      <c r="A3896">
        <v>40910</v>
      </c>
      <c r="B3896" t="s">
        <v>4071</v>
      </c>
      <c r="C3896" t="s">
        <v>151</v>
      </c>
      <c r="D3896" s="168">
        <v>4050.97</v>
      </c>
    </row>
    <row r="3897" spans="1:4" x14ac:dyDescent="0.25">
      <c r="A3897">
        <v>6111</v>
      </c>
      <c r="B3897" t="s">
        <v>4072</v>
      </c>
      <c r="C3897" t="s">
        <v>150</v>
      </c>
      <c r="D3897" s="155">
        <v>13.32</v>
      </c>
    </row>
    <row r="3898" spans="1:4" x14ac:dyDescent="0.25">
      <c r="A3898">
        <v>41084</v>
      </c>
      <c r="B3898" t="s">
        <v>4073</v>
      </c>
      <c r="C3898" t="s">
        <v>151</v>
      </c>
      <c r="D3898" s="168">
        <v>2338.8000000000002</v>
      </c>
    </row>
    <row r="3899" spans="1:4" x14ac:dyDescent="0.25">
      <c r="A3899">
        <v>44535</v>
      </c>
      <c r="B3899" t="s">
        <v>4074</v>
      </c>
      <c r="C3899" t="s">
        <v>149</v>
      </c>
      <c r="D3899" s="155">
        <v>49.35</v>
      </c>
    </row>
    <row r="3900" spans="1:4" x14ac:dyDescent="0.25">
      <c r="A3900">
        <v>44945</v>
      </c>
      <c r="B3900" t="s">
        <v>4075</v>
      </c>
      <c r="C3900" t="s">
        <v>145</v>
      </c>
      <c r="D3900" s="155">
        <v>7.6</v>
      </c>
    </row>
    <row r="3901" spans="1:4" x14ac:dyDescent="0.25">
      <c r="A3901">
        <v>38637</v>
      </c>
      <c r="B3901" t="s">
        <v>4076</v>
      </c>
      <c r="C3901" t="s">
        <v>145</v>
      </c>
      <c r="D3901" s="155">
        <v>221.9</v>
      </c>
    </row>
    <row r="3902" spans="1:4" x14ac:dyDescent="0.25">
      <c r="A3902">
        <v>6150</v>
      </c>
      <c r="B3902" t="s">
        <v>4077</v>
      </c>
      <c r="C3902" t="s">
        <v>145</v>
      </c>
      <c r="D3902" s="155">
        <v>224.61</v>
      </c>
    </row>
    <row r="3903" spans="1:4" x14ac:dyDescent="0.25">
      <c r="A3903">
        <v>6136</v>
      </c>
      <c r="B3903" t="s">
        <v>4078</v>
      </c>
      <c r="C3903" t="s">
        <v>145</v>
      </c>
      <c r="D3903" s="155">
        <v>176.56</v>
      </c>
    </row>
    <row r="3904" spans="1:4" x14ac:dyDescent="0.25">
      <c r="A3904">
        <v>38638</v>
      </c>
      <c r="B3904" t="s">
        <v>4079</v>
      </c>
      <c r="C3904" t="s">
        <v>145</v>
      </c>
      <c r="D3904" s="155">
        <v>186.99</v>
      </c>
    </row>
    <row r="3905" spans="1:4" x14ac:dyDescent="0.25">
      <c r="A3905">
        <v>20262</v>
      </c>
      <c r="B3905" t="s">
        <v>4080</v>
      </c>
      <c r="C3905" t="s">
        <v>145</v>
      </c>
      <c r="D3905" s="155">
        <v>13.92</v>
      </c>
    </row>
    <row r="3906" spans="1:4" x14ac:dyDescent="0.25">
      <c r="A3906">
        <v>6145</v>
      </c>
      <c r="B3906" t="s">
        <v>4081</v>
      </c>
      <c r="C3906" t="s">
        <v>145</v>
      </c>
      <c r="D3906" s="155">
        <v>15.37</v>
      </c>
    </row>
    <row r="3907" spans="1:4" x14ac:dyDescent="0.25">
      <c r="A3907">
        <v>6149</v>
      </c>
      <c r="B3907" t="s">
        <v>4082</v>
      </c>
      <c r="C3907" t="s">
        <v>145</v>
      </c>
      <c r="D3907" s="155">
        <v>10.16</v>
      </c>
    </row>
    <row r="3908" spans="1:4" x14ac:dyDescent="0.25">
      <c r="A3908">
        <v>6146</v>
      </c>
      <c r="B3908" t="s">
        <v>4083</v>
      </c>
      <c r="C3908" t="s">
        <v>145</v>
      </c>
      <c r="D3908" s="155">
        <v>14.61</v>
      </c>
    </row>
    <row r="3909" spans="1:4" x14ac:dyDescent="0.25">
      <c r="A3909">
        <v>44536</v>
      </c>
      <c r="B3909" t="s">
        <v>4084</v>
      </c>
      <c r="C3909" t="s">
        <v>147</v>
      </c>
      <c r="D3909" s="155">
        <v>2.64</v>
      </c>
    </row>
    <row r="3910" spans="1:4" x14ac:dyDescent="0.25">
      <c r="A3910">
        <v>39961</v>
      </c>
      <c r="B3910" t="s">
        <v>4085</v>
      </c>
      <c r="C3910" t="s">
        <v>145</v>
      </c>
      <c r="D3910" s="155">
        <v>20.75</v>
      </c>
    </row>
    <row r="3911" spans="1:4" x14ac:dyDescent="0.25">
      <c r="A3911">
        <v>42433</v>
      </c>
      <c r="B3911" t="s">
        <v>4086</v>
      </c>
      <c r="C3911" t="s">
        <v>145</v>
      </c>
      <c r="D3911" s="168">
        <v>4747</v>
      </c>
    </row>
    <row r="3912" spans="1:4" x14ac:dyDescent="0.25">
      <c r="A3912">
        <v>42434</v>
      </c>
      <c r="B3912" t="s">
        <v>4087</v>
      </c>
      <c r="C3912" t="s">
        <v>145</v>
      </c>
      <c r="D3912" s="168">
        <v>5129.83</v>
      </c>
    </row>
    <row r="3913" spans="1:4" x14ac:dyDescent="0.25">
      <c r="A3913">
        <v>42435</v>
      </c>
      <c r="B3913" t="s">
        <v>4088</v>
      </c>
      <c r="C3913" t="s">
        <v>145</v>
      </c>
      <c r="D3913" s="168">
        <v>2558.0500000000002</v>
      </c>
    </row>
    <row r="3914" spans="1:4" x14ac:dyDescent="0.25">
      <c r="A3914">
        <v>38061</v>
      </c>
      <c r="B3914" t="s">
        <v>4089</v>
      </c>
      <c r="C3914" t="s">
        <v>145</v>
      </c>
      <c r="D3914" s="155">
        <v>36.81</v>
      </c>
    </row>
    <row r="3915" spans="1:4" x14ac:dyDescent="0.25">
      <c r="A3915">
        <v>20250</v>
      </c>
      <c r="B3915" t="s">
        <v>4090</v>
      </c>
      <c r="C3915" t="s">
        <v>147</v>
      </c>
      <c r="D3915" s="155">
        <v>24.45</v>
      </c>
    </row>
    <row r="3916" spans="1:4" x14ac:dyDescent="0.25">
      <c r="A3916">
        <v>13388</v>
      </c>
      <c r="B3916" t="s">
        <v>4091</v>
      </c>
      <c r="C3916" t="s">
        <v>147</v>
      </c>
      <c r="D3916" s="155">
        <v>152.80000000000001</v>
      </c>
    </row>
    <row r="3917" spans="1:4" x14ac:dyDescent="0.25">
      <c r="A3917">
        <v>39914</v>
      </c>
      <c r="B3917" t="s">
        <v>4092</v>
      </c>
      <c r="C3917" t="s">
        <v>147</v>
      </c>
      <c r="D3917" s="155">
        <v>242.38</v>
      </c>
    </row>
    <row r="3918" spans="1:4" x14ac:dyDescent="0.25">
      <c r="A3918">
        <v>12732</v>
      </c>
      <c r="B3918" t="s">
        <v>4093</v>
      </c>
      <c r="C3918" t="s">
        <v>145</v>
      </c>
      <c r="D3918" s="155">
        <v>279.67</v>
      </c>
    </row>
    <row r="3919" spans="1:4" x14ac:dyDescent="0.25">
      <c r="A3919">
        <v>6160</v>
      </c>
      <c r="B3919" t="s">
        <v>4094</v>
      </c>
      <c r="C3919" t="s">
        <v>150</v>
      </c>
      <c r="D3919" s="155">
        <v>21.13</v>
      </c>
    </row>
    <row r="3920" spans="1:4" x14ac:dyDescent="0.25">
      <c r="A3920">
        <v>41087</v>
      </c>
      <c r="B3920" t="s">
        <v>4095</v>
      </c>
      <c r="C3920" t="s">
        <v>151</v>
      </c>
      <c r="D3920" s="168">
        <v>3709.43</v>
      </c>
    </row>
    <row r="3921" spans="1:4" x14ac:dyDescent="0.25">
      <c r="A3921">
        <v>6166</v>
      </c>
      <c r="B3921" t="s">
        <v>4096</v>
      </c>
      <c r="C3921" t="s">
        <v>150</v>
      </c>
      <c r="D3921" s="155">
        <v>24.83</v>
      </c>
    </row>
    <row r="3922" spans="1:4" x14ac:dyDescent="0.25">
      <c r="A3922">
        <v>41088</v>
      </c>
      <c r="B3922" t="s">
        <v>4097</v>
      </c>
      <c r="C3922" t="s">
        <v>151</v>
      </c>
      <c r="D3922" s="168">
        <v>4359.0600000000004</v>
      </c>
    </row>
    <row r="3923" spans="1:4" x14ac:dyDescent="0.25">
      <c r="A3923">
        <v>20232</v>
      </c>
      <c r="B3923" t="s">
        <v>4098</v>
      </c>
      <c r="C3923" t="s">
        <v>146</v>
      </c>
      <c r="D3923" s="155">
        <v>52.67</v>
      </c>
    </row>
    <row r="3924" spans="1:4" x14ac:dyDescent="0.25">
      <c r="A3924">
        <v>10856</v>
      </c>
      <c r="B3924" t="s">
        <v>4099</v>
      </c>
      <c r="C3924" t="s">
        <v>146</v>
      </c>
      <c r="D3924" s="155">
        <v>114.78</v>
      </c>
    </row>
    <row r="3925" spans="1:4" x14ac:dyDescent="0.25">
      <c r="A3925">
        <v>4828</v>
      </c>
      <c r="B3925" t="s">
        <v>4100</v>
      </c>
      <c r="C3925" t="s">
        <v>146</v>
      </c>
      <c r="D3925" s="155">
        <v>33.4</v>
      </c>
    </row>
    <row r="3926" spans="1:4" x14ac:dyDescent="0.25">
      <c r="A3926">
        <v>20249</v>
      </c>
      <c r="B3926" t="s">
        <v>4101</v>
      </c>
      <c r="C3926" t="s">
        <v>146</v>
      </c>
      <c r="D3926" s="155">
        <v>18.29</v>
      </c>
    </row>
    <row r="3927" spans="1:4" x14ac:dyDescent="0.25">
      <c r="A3927">
        <v>11609</v>
      </c>
      <c r="B3927" t="s">
        <v>4102</v>
      </c>
      <c r="C3927" t="s">
        <v>148</v>
      </c>
      <c r="D3927" s="155">
        <v>11.06</v>
      </c>
    </row>
    <row r="3928" spans="1:4" x14ac:dyDescent="0.25">
      <c r="A3928">
        <v>20083</v>
      </c>
      <c r="B3928" t="s">
        <v>4103</v>
      </c>
      <c r="C3928" t="s">
        <v>145</v>
      </c>
      <c r="D3928" s="155">
        <v>80.55</v>
      </c>
    </row>
    <row r="3929" spans="1:4" x14ac:dyDescent="0.25">
      <c r="A3929">
        <v>10691</v>
      </c>
      <c r="B3929" t="s">
        <v>4104</v>
      </c>
      <c r="C3929" t="s">
        <v>148</v>
      </c>
      <c r="D3929" s="155">
        <v>62.34</v>
      </c>
    </row>
    <row r="3930" spans="1:4" x14ac:dyDescent="0.25">
      <c r="A3930">
        <v>12295</v>
      </c>
      <c r="B3930" t="s">
        <v>4105</v>
      </c>
      <c r="C3930" t="s">
        <v>145</v>
      </c>
      <c r="D3930" s="155">
        <v>2.99</v>
      </c>
    </row>
    <row r="3931" spans="1:4" x14ac:dyDescent="0.25">
      <c r="A3931">
        <v>12296</v>
      </c>
      <c r="B3931" t="s">
        <v>4106</v>
      </c>
      <c r="C3931" t="s">
        <v>145</v>
      </c>
      <c r="D3931" s="155">
        <v>3.87</v>
      </c>
    </row>
    <row r="3932" spans="1:4" x14ac:dyDescent="0.25">
      <c r="A3932">
        <v>12294</v>
      </c>
      <c r="B3932" t="s">
        <v>4107</v>
      </c>
      <c r="C3932" t="s">
        <v>145</v>
      </c>
      <c r="D3932" s="155">
        <v>9.3000000000000007</v>
      </c>
    </row>
    <row r="3933" spans="1:4" x14ac:dyDescent="0.25">
      <c r="A3933">
        <v>14543</v>
      </c>
      <c r="B3933" t="s">
        <v>4108</v>
      </c>
      <c r="C3933" t="s">
        <v>145</v>
      </c>
      <c r="D3933" s="155">
        <v>6.64</v>
      </c>
    </row>
    <row r="3934" spans="1:4" x14ac:dyDescent="0.25">
      <c r="A3934">
        <v>13329</v>
      </c>
      <c r="B3934" t="s">
        <v>4109</v>
      </c>
      <c r="C3934" t="s">
        <v>145</v>
      </c>
      <c r="D3934" s="155">
        <v>3.9</v>
      </c>
    </row>
    <row r="3935" spans="1:4" x14ac:dyDescent="0.25">
      <c r="A3935">
        <v>21047</v>
      </c>
      <c r="B3935" t="s">
        <v>4110</v>
      </c>
      <c r="C3935" t="s">
        <v>145</v>
      </c>
      <c r="D3935" s="155">
        <v>60.26</v>
      </c>
    </row>
    <row r="3936" spans="1:4" x14ac:dyDescent="0.25">
      <c r="A3936">
        <v>21042</v>
      </c>
      <c r="B3936" t="s">
        <v>4111</v>
      </c>
      <c r="C3936" t="s">
        <v>145</v>
      </c>
      <c r="D3936" s="155">
        <v>46.45</v>
      </c>
    </row>
    <row r="3937" spans="1:4" x14ac:dyDescent="0.25">
      <c r="A3937">
        <v>21043</v>
      </c>
      <c r="B3937" t="s">
        <v>4112</v>
      </c>
      <c r="C3937" t="s">
        <v>145</v>
      </c>
      <c r="D3937" s="155">
        <v>58.67</v>
      </c>
    </row>
    <row r="3938" spans="1:4" x14ac:dyDescent="0.25">
      <c r="A3938">
        <v>21044</v>
      </c>
      <c r="B3938" t="s">
        <v>4113</v>
      </c>
      <c r="C3938" t="s">
        <v>145</v>
      </c>
      <c r="D3938" s="155">
        <v>40.880000000000003</v>
      </c>
    </row>
    <row r="3939" spans="1:4" x14ac:dyDescent="0.25">
      <c r="A3939">
        <v>21045</v>
      </c>
      <c r="B3939" t="s">
        <v>4114</v>
      </c>
      <c r="C3939" t="s">
        <v>145</v>
      </c>
      <c r="D3939" s="155">
        <v>55.99</v>
      </c>
    </row>
    <row r="3940" spans="1:4" x14ac:dyDescent="0.25">
      <c r="A3940">
        <v>21041</v>
      </c>
      <c r="B3940" t="s">
        <v>4115</v>
      </c>
      <c r="C3940" t="s">
        <v>145</v>
      </c>
      <c r="D3940" s="155">
        <v>48.28</v>
      </c>
    </row>
    <row r="3941" spans="1:4" x14ac:dyDescent="0.25">
      <c r="A3941">
        <v>21040</v>
      </c>
      <c r="B3941" t="s">
        <v>4116</v>
      </c>
      <c r="C3941" t="s">
        <v>145</v>
      </c>
      <c r="D3941" s="155">
        <v>40</v>
      </c>
    </row>
    <row r="3942" spans="1:4" x14ac:dyDescent="0.25">
      <c r="A3942">
        <v>14149</v>
      </c>
      <c r="B3942" t="s">
        <v>4117</v>
      </c>
      <c r="C3942" t="s">
        <v>159</v>
      </c>
      <c r="D3942" s="155">
        <v>190.4</v>
      </c>
    </row>
    <row r="3943" spans="1:4" x14ac:dyDescent="0.25">
      <c r="A3943">
        <v>38099</v>
      </c>
      <c r="B3943" t="s">
        <v>4118</v>
      </c>
      <c r="C3943" t="s">
        <v>145</v>
      </c>
      <c r="D3943" s="155">
        <v>1.71</v>
      </c>
    </row>
    <row r="3944" spans="1:4" x14ac:dyDescent="0.25">
      <c r="A3944">
        <v>38100</v>
      </c>
      <c r="B3944" t="s">
        <v>4119</v>
      </c>
      <c r="C3944" t="s">
        <v>145</v>
      </c>
      <c r="D3944" s="155">
        <v>2.8</v>
      </c>
    </row>
    <row r="3945" spans="1:4" x14ac:dyDescent="0.25">
      <c r="A3945">
        <v>7576</v>
      </c>
      <c r="B3945" t="s">
        <v>4120</v>
      </c>
      <c r="C3945" t="s">
        <v>145</v>
      </c>
      <c r="D3945" s="155">
        <v>221.37</v>
      </c>
    </row>
    <row r="3946" spans="1:4" x14ac:dyDescent="0.25">
      <c r="A3946">
        <v>3384</v>
      </c>
      <c r="B3946" t="s">
        <v>4121</v>
      </c>
      <c r="C3946" t="s">
        <v>145</v>
      </c>
      <c r="D3946" s="155">
        <v>7.91</v>
      </c>
    </row>
    <row r="3947" spans="1:4" x14ac:dyDescent="0.25">
      <c r="A3947">
        <v>7572</v>
      </c>
      <c r="B3947" t="s">
        <v>4122</v>
      </c>
      <c r="C3947" t="s">
        <v>145</v>
      </c>
      <c r="D3947" s="155">
        <v>6.02</v>
      </c>
    </row>
    <row r="3948" spans="1:4" x14ac:dyDescent="0.25">
      <c r="A3948">
        <v>3396</v>
      </c>
      <c r="B3948" t="s">
        <v>4123</v>
      </c>
      <c r="C3948" t="s">
        <v>145</v>
      </c>
      <c r="D3948" s="155">
        <v>4.07</v>
      </c>
    </row>
    <row r="3949" spans="1:4" x14ac:dyDescent="0.25">
      <c r="A3949">
        <v>37590</v>
      </c>
      <c r="B3949" t="s">
        <v>4124</v>
      </c>
      <c r="C3949" t="s">
        <v>145</v>
      </c>
      <c r="D3949" s="155">
        <v>21.92</v>
      </c>
    </row>
    <row r="3950" spans="1:4" x14ac:dyDescent="0.25">
      <c r="A3950">
        <v>37591</v>
      </c>
      <c r="B3950" t="s">
        <v>4125</v>
      </c>
      <c r="C3950" t="s">
        <v>145</v>
      </c>
      <c r="D3950" s="155">
        <v>26.35</v>
      </c>
    </row>
    <row r="3951" spans="1:4" x14ac:dyDescent="0.25">
      <c r="A3951">
        <v>12626</v>
      </c>
      <c r="B3951" t="s">
        <v>4126</v>
      </c>
      <c r="C3951" t="s">
        <v>145</v>
      </c>
      <c r="D3951" s="155">
        <v>63.27</v>
      </c>
    </row>
    <row r="3952" spans="1:4" x14ac:dyDescent="0.25">
      <c r="A3952">
        <v>11033</v>
      </c>
      <c r="B3952" t="s">
        <v>4127</v>
      </c>
      <c r="C3952" t="s">
        <v>145</v>
      </c>
      <c r="D3952" s="155">
        <v>8.9499999999999993</v>
      </c>
    </row>
    <row r="3953" spans="1:4" x14ac:dyDescent="0.25">
      <c r="A3953">
        <v>390</v>
      </c>
      <c r="B3953" t="s">
        <v>4128</v>
      </c>
      <c r="C3953" t="s">
        <v>145</v>
      </c>
      <c r="D3953" s="155">
        <v>7.36</v>
      </c>
    </row>
    <row r="3954" spans="1:4" x14ac:dyDescent="0.25">
      <c r="A3954">
        <v>42436</v>
      </c>
      <c r="B3954" t="s">
        <v>4129</v>
      </c>
      <c r="C3954" t="s">
        <v>145</v>
      </c>
      <c r="D3954" s="168">
        <v>2677.55</v>
      </c>
    </row>
    <row r="3955" spans="1:4" x14ac:dyDescent="0.25">
      <c r="A3955">
        <v>6193</v>
      </c>
      <c r="B3955" t="s">
        <v>4130</v>
      </c>
      <c r="C3955" t="s">
        <v>146</v>
      </c>
      <c r="D3955" s="155">
        <v>18.11</v>
      </c>
    </row>
    <row r="3956" spans="1:4" x14ac:dyDescent="0.25">
      <c r="A3956">
        <v>6194</v>
      </c>
      <c r="B3956" t="s">
        <v>4131</v>
      </c>
      <c r="C3956" t="s">
        <v>146</v>
      </c>
      <c r="D3956" s="155">
        <v>5.73</v>
      </c>
    </row>
    <row r="3957" spans="1:4" x14ac:dyDescent="0.25">
      <c r="A3957">
        <v>10567</v>
      </c>
      <c r="B3957" t="s">
        <v>4132</v>
      </c>
      <c r="C3957" t="s">
        <v>146</v>
      </c>
      <c r="D3957" s="155">
        <v>9.08</v>
      </c>
    </row>
    <row r="3958" spans="1:4" x14ac:dyDescent="0.25">
      <c r="A3958">
        <v>6212</v>
      </c>
      <c r="B3958" t="s">
        <v>4133</v>
      </c>
      <c r="C3958" t="s">
        <v>146</v>
      </c>
      <c r="D3958" s="155">
        <v>13.32</v>
      </c>
    </row>
    <row r="3959" spans="1:4" x14ac:dyDescent="0.25">
      <c r="A3959">
        <v>3993</v>
      </c>
      <c r="B3959" t="s">
        <v>4134</v>
      </c>
      <c r="C3959" t="s">
        <v>152</v>
      </c>
      <c r="D3959" s="155">
        <v>117.1</v>
      </c>
    </row>
    <row r="3960" spans="1:4" x14ac:dyDescent="0.25">
      <c r="A3960">
        <v>3990</v>
      </c>
      <c r="B3960" t="s">
        <v>4135</v>
      </c>
      <c r="C3960" t="s">
        <v>146</v>
      </c>
      <c r="D3960" s="155">
        <v>22.03</v>
      </c>
    </row>
    <row r="3961" spans="1:4" x14ac:dyDescent="0.25">
      <c r="A3961">
        <v>3992</v>
      </c>
      <c r="B3961" t="s">
        <v>4136</v>
      </c>
      <c r="C3961" t="s">
        <v>146</v>
      </c>
      <c r="D3961" s="155">
        <v>29.74</v>
      </c>
    </row>
    <row r="3962" spans="1:4" x14ac:dyDescent="0.25">
      <c r="A3962">
        <v>6178</v>
      </c>
      <c r="B3962" t="s">
        <v>4137</v>
      </c>
      <c r="C3962" t="s">
        <v>152</v>
      </c>
      <c r="D3962" s="155">
        <v>245.54</v>
      </c>
    </row>
    <row r="3963" spans="1:4" x14ac:dyDescent="0.25">
      <c r="A3963">
        <v>6180</v>
      </c>
      <c r="B3963" t="s">
        <v>4138</v>
      </c>
      <c r="C3963" t="s">
        <v>152</v>
      </c>
      <c r="D3963" s="155">
        <v>265</v>
      </c>
    </row>
    <row r="3964" spans="1:4" x14ac:dyDescent="0.25">
      <c r="A3964">
        <v>6182</v>
      </c>
      <c r="B3964" t="s">
        <v>4139</v>
      </c>
      <c r="C3964" t="s">
        <v>152</v>
      </c>
      <c r="D3964" s="155">
        <v>328.93</v>
      </c>
    </row>
    <row r="3965" spans="1:4" x14ac:dyDescent="0.25">
      <c r="A3965">
        <v>43614</v>
      </c>
      <c r="B3965" t="s">
        <v>4140</v>
      </c>
      <c r="C3965" t="s">
        <v>146</v>
      </c>
      <c r="D3965" s="155">
        <v>14.88</v>
      </c>
    </row>
    <row r="3966" spans="1:4" x14ac:dyDescent="0.25">
      <c r="A3966">
        <v>6189</v>
      </c>
      <c r="B3966" t="s">
        <v>4141</v>
      </c>
      <c r="C3966" t="s">
        <v>146</v>
      </c>
      <c r="D3966" s="155">
        <v>26.44</v>
      </c>
    </row>
    <row r="3967" spans="1:4" x14ac:dyDescent="0.25">
      <c r="A3967">
        <v>6214</v>
      </c>
      <c r="B3967" t="s">
        <v>4142</v>
      </c>
      <c r="C3967" t="s">
        <v>152</v>
      </c>
      <c r="D3967" s="155">
        <v>153.81</v>
      </c>
    </row>
    <row r="3968" spans="1:4" x14ac:dyDescent="0.25">
      <c r="A3968">
        <v>36153</v>
      </c>
      <c r="B3968" t="s">
        <v>4143</v>
      </c>
      <c r="C3968" t="s">
        <v>145</v>
      </c>
      <c r="D3968" s="155">
        <v>199.28</v>
      </c>
    </row>
    <row r="3969" spans="1:4" x14ac:dyDescent="0.25">
      <c r="A3969">
        <v>10740</v>
      </c>
      <c r="B3969" t="s">
        <v>4144</v>
      </c>
      <c r="C3969" t="s">
        <v>145</v>
      </c>
      <c r="D3969" s="168">
        <v>10697.06</v>
      </c>
    </row>
    <row r="3970" spans="1:4" x14ac:dyDescent="0.25">
      <c r="A3970">
        <v>13914</v>
      </c>
      <c r="B3970" t="s">
        <v>4145</v>
      </c>
      <c r="C3970" t="s">
        <v>145</v>
      </c>
      <c r="D3970" s="155">
        <v>773.97</v>
      </c>
    </row>
    <row r="3971" spans="1:4" x14ac:dyDescent="0.25">
      <c r="A3971">
        <v>10742</v>
      </c>
      <c r="B3971" t="s">
        <v>4146</v>
      </c>
      <c r="C3971" t="s">
        <v>145</v>
      </c>
      <c r="D3971" s="168">
        <v>1128.8499999999999</v>
      </c>
    </row>
    <row r="3972" spans="1:4" x14ac:dyDescent="0.25">
      <c r="A3972">
        <v>38465</v>
      </c>
      <c r="B3972" t="s">
        <v>4147</v>
      </c>
      <c r="C3972" t="s">
        <v>145</v>
      </c>
      <c r="D3972" s="155">
        <v>40.4</v>
      </c>
    </row>
    <row r="3973" spans="1:4" x14ac:dyDescent="0.25">
      <c r="A3973">
        <v>7543</v>
      </c>
      <c r="B3973" t="s">
        <v>4148</v>
      </c>
      <c r="C3973" t="s">
        <v>145</v>
      </c>
      <c r="D3973" s="155">
        <v>5.91</v>
      </c>
    </row>
    <row r="3974" spans="1:4" x14ac:dyDescent="0.25">
      <c r="A3974">
        <v>43427</v>
      </c>
      <c r="B3974" t="s">
        <v>4149</v>
      </c>
      <c r="C3974" t="s">
        <v>145</v>
      </c>
      <c r="D3974" s="168">
        <v>1627.41</v>
      </c>
    </row>
    <row r="3975" spans="1:4" x14ac:dyDescent="0.25">
      <c r="A3975">
        <v>41613</v>
      </c>
      <c r="B3975" t="s">
        <v>4150</v>
      </c>
      <c r="C3975" t="s">
        <v>145</v>
      </c>
      <c r="D3975" s="155">
        <v>104.61</v>
      </c>
    </row>
    <row r="3976" spans="1:4" x14ac:dyDescent="0.25">
      <c r="A3976">
        <v>41614</v>
      </c>
      <c r="B3976" t="s">
        <v>4151</v>
      </c>
      <c r="C3976" t="s">
        <v>145</v>
      </c>
      <c r="D3976" s="155">
        <v>133.29</v>
      </c>
    </row>
    <row r="3977" spans="1:4" x14ac:dyDescent="0.25">
      <c r="A3977">
        <v>41615</v>
      </c>
      <c r="B3977" t="s">
        <v>4152</v>
      </c>
      <c r="C3977" t="s">
        <v>145</v>
      </c>
      <c r="D3977" s="155">
        <v>206.02</v>
      </c>
    </row>
    <row r="3978" spans="1:4" x14ac:dyDescent="0.25">
      <c r="A3978">
        <v>41616</v>
      </c>
      <c r="B3978" t="s">
        <v>4153</v>
      </c>
      <c r="C3978" t="s">
        <v>145</v>
      </c>
      <c r="D3978" s="155">
        <v>307.82</v>
      </c>
    </row>
    <row r="3979" spans="1:4" x14ac:dyDescent="0.25">
      <c r="A3979">
        <v>41617</v>
      </c>
      <c r="B3979" t="s">
        <v>4154</v>
      </c>
      <c r="C3979" t="s">
        <v>145</v>
      </c>
      <c r="D3979" s="155">
        <v>612.07000000000005</v>
      </c>
    </row>
    <row r="3980" spans="1:4" x14ac:dyDescent="0.25">
      <c r="A3980">
        <v>41618</v>
      </c>
      <c r="B3980" t="s">
        <v>4155</v>
      </c>
      <c r="C3980" t="s">
        <v>145</v>
      </c>
      <c r="D3980" s="168">
        <v>1126.78</v>
      </c>
    </row>
    <row r="3981" spans="1:4" x14ac:dyDescent="0.25">
      <c r="A3981">
        <v>43428</v>
      </c>
      <c r="B3981" t="s">
        <v>4156</v>
      </c>
      <c r="C3981" t="s">
        <v>145</v>
      </c>
      <c r="D3981" s="168">
        <v>1979.21</v>
      </c>
    </row>
    <row r="3982" spans="1:4" x14ac:dyDescent="0.25">
      <c r="A3982">
        <v>41619</v>
      </c>
      <c r="B3982" t="s">
        <v>4157</v>
      </c>
      <c r="C3982" t="s">
        <v>145</v>
      </c>
      <c r="D3982" s="155">
        <v>128.22999999999999</v>
      </c>
    </row>
    <row r="3983" spans="1:4" x14ac:dyDescent="0.25">
      <c r="A3983">
        <v>41620</v>
      </c>
      <c r="B3983" t="s">
        <v>4158</v>
      </c>
      <c r="C3983" t="s">
        <v>145</v>
      </c>
      <c r="D3983" s="155">
        <v>161.97999999999999</v>
      </c>
    </row>
    <row r="3984" spans="1:4" x14ac:dyDescent="0.25">
      <c r="A3984">
        <v>41622</v>
      </c>
      <c r="B3984" t="s">
        <v>4159</v>
      </c>
      <c r="C3984" t="s">
        <v>145</v>
      </c>
      <c r="D3984" s="155">
        <v>280.93</v>
      </c>
    </row>
    <row r="3985" spans="1:4" x14ac:dyDescent="0.25">
      <c r="A3985">
        <v>41623</v>
      </c>
      <c r="B3985" t="s">
        <v>4160</v>
      </c>
      <c r="C3985" t="s">
        <v>145</v>
      </c>
      <c r="D3985" s="155">
        <v>431.95</v>
      </c>
    </row>
    <row r="3986" spans="1:4" x14ac:dyDescent="0.25">
      <c r="A3986">
        <v>41624</v>
      </c>
      <c r="B3986" t="s">
        <v>4161</v>
      </c>
      <c r="C3986" t="s">
        <v>145</v>
      </c>
      <c r="D3986" s="155">
        <v>809.9</v>
      </c>
    </row>
    <row r="3987" spans="1:4" x14ac:dyDescent="0.25">
      <c r="A3987">
        <v>41625</v>
      </c>
      <c r="B3987" t="s">
        <v>4162</v>
      </c>
      <c r="C3987" t="s">
        <v>145</v>
      </c>
      <c r="D3987" s="168">
        <v>1246.07</v>
      </c>
    </row>
    <row r="3988" spans="1:4" x14ac:dyDescent="0.25">
      <c r="A3988">
        <v>39352</v>
      </c>
      <c r="B3988" t="s">
        <v>4163</v>
      </c>
      <c r="C3988" t="s">
        <v>145</v>
      </c>
      <c r="D3988" s="155">
        <v>3.65</v>
      </c>
    </row>
    <row r="3989" spans="1:4" x14ac:dyDescent="0.25">
      <c r="A3989">
        <v>39346</v>
      </c>
      <c r="B3989" t="s">
        <v>4164</v>
      </c>
      <c r="C3989" t="s">
        <v>145</v>
      </c>
      <c r="D3989" s="155">
        <v>3.65</v>
      </c>
    </row>
    <row r="3990" spans="1:4" x14ac:dyDescent="0.25">
      <c r="A3990">
        <v>39350</v>
      </c>
      <c r="B3990" t="s">
        <v>4165</v>
      </c>
      <c r="C3990" t="s">
        <v>145</v>
      </c>
      <c r="D3990" s="155">
        <v>3.93</v>
      </c>
    </row>
    <row r="3991" spans="1:4" x14ac:dyDescent="0.25">
      <c r="A3991">
        <v>39351</v>
      </c>
      <c r="B3991" t="s">
        <v>4166</v>
      </c>
      <c r="C3991" t="s">
        <v>145</v>
      </c>
      <c r="D3991" s="155">
        <v>4.54</v>
      </c>
    </row>
    <row r="3992" spans="1:4" x14ac:dyDescent="0.25">
      <c r="A3992">
        <v>38837</v>
      </c>
      <c r="B3992" t="s">
        <v>4167</v>
      </c>
      <c r="C3992" t="s">
        <v>145</v>
      </c>
      <c r="D3992" s="155">
        <v>7.14</v>
      </c>
    </row>
    <row r="3993" spans="1:4" x14ac:dyDescent="0.25">
      <c r="A3993">
        <v>38836</v>
      </c>
      <c r="B3993" t="s">
        <v>4168</v>
      </c>
      <c r="C3993" t="s">
        <v>145</v>
      </c>
      <c r="D3993" s="155">
        <v>4.99</v>
      </c>
    </row>
    <row r="3994" spans="1:4" x14ac:dyDescent="0.25">
      <c r="A3994">
        <v>2666</v>
      </c>
      <c r="B3994" t="s">
        <v>4169</v>
      </c>
      <c r="C3994" t="s">
        <v>145</v>
      </c>
      <c r="D3994" s="155">
        <v>7.67</v>
      </c>
    </row>
    <row r="3995" spans="1:4" x14ac:dyDescent="0.25">
      <c r="A3995">
        <v>2668</v>
      </c>
      <c r="B3995" t="s">
        <v>4170</v>
      </c>
      <c r="C3995" t="s">
        <v>145</v>
      </c>
      <c r="D3995" s="155">
        <v>8.76</v>
      </c>
    </row>
    <row r="3996" spans="1:4" x14ac:dyDescent="0.25">
      <c r="A3996">
        <v>2664</v>
      </c>
      <c r="B3996" t="s">
        <v>4171</v>
      </c>
      <c r="C3996" t="s">
        <v>145</v>
      </c>
      <c r="D3996" s="155">
        <v>12.92</v>
      </c>
    </row>
    <row r="3997" spans="1:4" x14ac:dyDescent="0.25">
      <c r="A3997">
        <v>2662</v>
      </c>
      <c r="B3997" t="s">
        <v>4172</v>
      </c>
      <c r="C3997" t="s">
        <v>145</v>
      </c>
      <c r="D3997" s="155">
        <v>15.85</v>
      </c>
    </row>
    <row r="3998" spans="1:4" x14ac:dyDescent="0.25">
      <c r="A3998">
        <v>20964</v>
      </c>
      <c r="B3998" t="s">
        <v>4173</v>
      </c>
      <c r="C3998" t="s">
        <v>145</v>
      </c>
      <c r="D3998" s="155">
        <v>74.19</v>
      </c>
    </row>
    <row r="3999" spans="1:4" x14ac:dyDescent="0.25">
      <c r="A3999">
        <v>10905</v>
      </c>
      <c r="B3999" t="s">
        <v>4174</v>
      </c>
      <c r="C3999" t="s">
        <v>145</v>
      </c>
      <c r="D3999" s="155">
        <v>99.52</v>
      </c>
    </row>
    <row r="4000" spans="1:4" x14ac:dyDescent="0.25">
      <c r="A4000">
        <v>11289</v>
      </c>
      <c r="B4000" t="s">
        <v>4175</v>
      </c>
      <c r="C4000" t="s">
        <v>145</v>
      </c>
      <c r="D4000" s="155">
        <v>86.21</v>
      </c>
    </row>
    <row r="4001" spans="1:4" x14ac:dyDescent="0.25">
      <c r="A4001">
        <v>11241</v>
      </c>
      <c r="B4001" t="s">
        <v>4176</v>
      </c>
      <c r="C4001" t="s">
        <v>145</v>
      </c>
      <c r="D4001" s="155">
        <v>215.53</v>
      </c>
    </row>
    <row r="4002" spans="1:4" x14ac:dyDescent="0.25">
      <c r="A4002">
        <v>11301</v>
      </c>
      <c r="B4002" t="s">
        <v>4177</v>
      </c>
      <c r="C4002" t="s">
        <v>145</v>
      </c>
      <c r="D4002" s="155">
        <v>546.53</v>
      </c>
    </row>
    <row r="4003" spans="1:4" x14ac:dyDescent="0.25">
      <c r="A4003">
        <v>21090</v>
      </c>
      <c r="B4003" t="s">
        <v>4178</v>
      </c>
      <c r="C4003" t="s">
        <v>145</v>
      </c>
      <c r="D4003" s="155">
        <v>669.69</v>
      </c>
    </row>
    <row r="4004" spans="1:4" x14ac:dyDescent="0.25">
      <c r="A4004">
        <v>11315</v>
      </c>
      <c r="B4004" t="s">
        <v>4179</v>
      </c>
      <c r="C4004" t="s">
        <v>145</v>
      </c>
      <c r="D4004" s="155">
        <v>130.86000000000001</v>
      </c>
    </row>
    <row r="4005" spans="1:4" x14ac:dyDescent="0.25">
      <c r="A4005">
        <v>21071</v>
      </c>
      <c r="B4005" t="s">
        <v>4180</v>
      </c>
      <c r="C4005" t="s">
        <v>145</v>
      </c>
      <c r="D4005" s="155">
        <v>200.13</v>
      </c>
    </row>
    <row r="4006" spans="1:4" x14ac:dyDescent="0.25">
      <c r="A4006">
        <v>14112</v>
      </c>
      <c r="B4006" t="s">
        <v>4181</v>
      </c>
      <c r="C4006" t="s">
        <v>145</v>
      </c>
      <c r="D4006" s="155">
        <v>279.42</v>
      </c>
    </row>
    <row r="4007" spans="1:4" x14ac:dyDescent="0.25">
      <c r="A4007">
        <v>11316</v>
      </c>
      <c r="B4007" t="s">
        <v>4182</v>
      </c>
      <c r="C4007" t="s">
        <v>145</v>
      </c>
      <c r="D4007" s="155">
        <v>431.06</v>
      </c>
    </row>
    <row r="4008" spans="1:4" x14ac:dyDescent="0.25">
      <c r="A4008">
        <v>6243</v>
      </c>
      <c r="B4008" t="s">
        <v>4183</v>
      </c>
      <c r="C4008" t="s">
        <v>145</v>
      </c>
      <c r="D4008" s="155">
        <v>496.5</v>
      </c>
    </row>
    <row r="4009" spans="1:4" x14ac:dyDescent="0.25">
      <c r="A4009">
        <v>6240</v>
      </c>
      <c r="B4009" t="s">
        <v>4184</v>
      </c>
      <c r="C4009" t="s">
        <v>145</v>
      </c>
      <c r="D4009" s="155">
        <v>657.38</v>
      </c>
    </row>
    <row r="4010" spans="1:4" x14ac:dyDescent="0.25">
      <c r="A4010">
        <v>11296</v>
      </c>
      <c r="B4010" t="s">
        <v>4185</v>
      </c>
      <c r="C4010" t="s">
        <v>145</v>
      </c>
      <c r="D4010" s="168">
        <v>2094.5300000000002</v>
      </c>
    </row>
    <row r="4011" spans="1:4" x14ac:dyDescent="0.25">
      <c r="A4011">
        <v>11299</v>
      </c>
      <c r="B4011" t="s">
        <v>4186</v>
      </c>
      <c r="C4011" t="s">
        <v>145</v>
      </c>
      <c r="D4011" s="155">
        <v>708.95</v>
      </c>
    </row>
    <row r="4012" spans="1:4" x14ac:dyDescent="0.25">
      <c r="A4012">
        <v>11688</v>
      </c>
      <c r="B4012" t="s">
        <v>4187</v>
      </c>
      <c r="C4012" t="s">
        <v>145</v>
      </c>
      <c r="D4012" s="155">
        <v>498.85</v>
      </c>
    </row>
    <row r="4013" spans="1:4" x14ac:dyDescent="0.25">
      <c r="A4013">
        <v>37736</v>
      </c>
      <c r="B4013" t="s">
        <v>4188</v>
      </c>
      <c r="C4013" t="s">
        <v>145</v>
      </c>
      <c r="D4013" s="168">
        <v>92450</v>
      </c>
    </row>
    <row r="4014" spans="1:4" x14ac:dyDescent="0.25">
      <c r="A4014">
        <v>37739</v>
      </c>
      <c r="B4014" t="s">
        <v>4189</v>
      </c>
      <c r="C4014" t="s">
        <v>145</v>
      </c>
      <c r="D4014" s="168">
        <v>113784.61</v>
      </c>
    </row>
    <row r="4015" spans="1:4" x14ac:dyDescent="0.25">
      <c r="A4015">
        <v>37740</v>
      </c>
      <c r="B4015" t="s">
        <v>4190</v>
      </c>
      <c r="C4015" t="s">
        <v>145</v>
      </c>
      <c r="D4015" s="168">
        <v>64931.43</v>
      </c>
    </row>
    <row r="4016" spans="1:4" x14ac:dyDescent="0.25">
      <c r="A4016">
        <v>37738</v>
      </c>
      <c r="B4016" t="s">
        <v>4191</v>
      </c>
      <c r="C4016" t="s">
        <v>145</v>
      </c>
      <c r="D4016" s="168">
        <v>77144.73</v>
      </c>
    </row>
    <row r="4017" spans="1:4" x14ac:dyDescent="0.25">
      <c r="A4017">
        <v>37737</v>
      </c>
      <c r="B4017" t="s">
        <v>4192</v>
      </c>
      <c r="C4017" t="s">
        <v>145</v>
      </c>
      <c r="D4017" s="168">
        <v>61375.66</v>
      </c>
    </row>
    <row r="4018" spans="1:4" x14ac:dyDescent="0.25">
      <c r="A4018">
        <v>25014</v>
      </c>
      <c r="B4018" t="s">
        <v>4193</v>
      </c>
      <c r="C4018" t="s">
        <v>145</v>
      </c>
      <c r="D4018" s="168">
        <v>128548.78</v>
      </c>
    </row>
    <row r="4019" spans="1:4" x14ac:dyDescent="0.25">
      <c r="A4019">
        <v>25013</v>
      </c>
      <c r="B4019" t="s">
        <v>4194</v>
      </c>
      <c r="C4019" t="s">
        <v>145</v>
      </c>
      <c r="D4019" s="168">
        <v>134732.73000000001</v>
      </c>
    </row>
    <row r="4020" spans="1:4" x14ac:dyDescent="0.25">
      <c r="A4020">
        <v>14405</v>
      </c>
      <c r="B4020" t="s">
        <v>4195</v>
      </c>
      <c r="C4020" t="s">
        <v>145</v>
      </c>
      <c r="D4020" s="168">
        <v>158154.42000000001</v>
      </c>
    </row>
    <row r="4021" spans="1:4" x14ac:dyDescent="0.25">
      <c r="A4021">
        <v>20271</v>
      </c>
      <c r="B4021" t="s">
        <v>4196</v>
      </c>
      <c r="C4021" t="s">
        <v>145</v>
      </c>
      <c r="D4021" s="155">
        <v>508.42</v>
      </c>
    </row>
    <row r="4022" spans="1:4" x14ac:dyDescent="0.25">
      <c r="A4022">
        <v>10423</v>
      </c>
      <c r="B4022" t="s">
        <v>4197</v>
      </c>
      <c r="C4022" t="s">
        <v>145</v>
      </c>
      <c r="D4022" s="155">
        <v>373.29</v>
      </c>
    </row>
    <row r="4023" spans="1:4" x14ac:dyDescent="0.25">
      <c r="A4023">
        <v>36790</v>
      </c>
      <c r="B4023" t="s">
        <v>4198</v>
      </c>
      <c r="C4023" t="s">
        <v>145</v>
      </c>
      <c r="D4023" s="155">
        <v>203.26</v>
      </c>
    </row>
    <row r="4024" spans="1:4" x14ac:dyDescent="0.25">
      <c r="A4024">
        <v>37589</v>
      </c>
      <c r="B4024" t="s">
        <v>4199</v>
      </c>
      <c r="C4024" t="s">
        <v>145</v>
      </c>
      <c r="D4024" s="155">
        <v>249.04</v>
      </c>
    </row>
    <row r="4025" spans="1:4" x14ac:dyDescent="0.25">
      <c r="A4025">
        <v>11690</v>
      </c>
      <c r="B4025" t="s">
        <v>4200</v>
      </c>
      <c r="C4025" t="s">
        <v>145</v>
      </c>
      <c r="D4025" s="155">
        <v>132.30000000000001</v>
      </c>
    </row>
    <row r="4026" spans="1:4" x14ac:dyDescent="0.25">
      <c r="A4026">
        <v>20234</v>
      </c>
      <c r="B4026" t="s">
        <v>4201</v>
      </c>
      <c r="C4026" t="s">
        <v>145</v>
      </c>
      <c r="D4026" s="155">
        <v>167.42</v>
      </c>
    </row>
    <row r="4027" spans="1:4" x14ac:dyDescent="0.25">
      <c r="A4027">
        <v>4763</v>
      </c>
      <c r="B4027" t="s">
        <v>4202</v>
      </c>
      <c r="C4027" t="s">
        <v>150</v>
      </c>
      <c r="D4027" s="155">
        <v>21.15</v>
      </c>
    </row>
    <row r="4028" spans="1:4" x14ac:dyDescent="0.25">
      <c r="A4028">
        <v>41070</v>
      </c>
      <c r="B4028" t="s">
        <v>4203</v>
      </c>
      <c r="C4028" t="s">
        <v>151</v>
      </c>
      <c r="D4028" s="168">
        <v>3713.23</v>
      </c>
    </row>
    <row r="4029" spans="1:4" x14ac:dyDescent="0.25">
      <c r="A4029">
        <v>44480</v>
      </c>
      <c r="B4029" t="s">
        <v>4204</v>
      </c>
      <c r="C4029" t="s">
        <v>149</v>
      </c>
      <c r="D4029" s="155">
        <v>17.21</v>
      </c>
    </row>
    <row r="4030" spans="1:4" x14ac:dyDescent="0.25">
      <c r="A4030">
        <v>11457</v>
      </c>
      <c r="B4030" t="s">
        <v>4205</v>
      </c>
      <c r="C4030" t="s">
        <v>145</v>
      </c>
      <c r="D4030" s="155">
        <v>44.6</v>
      </c>
    </row>
    <row r="4031" spans="1:4" x14ac:dyDescent="0.25">
      <c r="A4031">
        <v>44073</v>
      </c>
      <c r="B4031" t="s">
        <v>4206</v>
      </c>
      <c r="C4031" t="s">
        <v>146</v>
      </c>
      <c r="D4031" s="155">
        <v>0.75</v>
      </c>
    </row>
    <row r="4032" spans="1:4" x14ac:dyDescent="0.25">
      <c r="A4032">
        <v>44253</v>
      </c>
      <c r="B4032" t="s">
        <v>4207</v>
      </c>
      <c r="C4032" t="s">
        <v>145</v>
      </c>
      <c r="D4032" s="155">
        <v>292.67</v>
      </c>
    </row>
    <row r="4033" spans="1:4" x14ac:dyDescent="0.25">
      <c r="A4033">
        <v>21121</v>
      </c>
      <c r="B4033" t="s">
        <v>4208</v>
      </c>
      <c r="C4033" t="s">
        <v>145</v>
      </c>
      <c r="D4033" s="155">
        <v>4.1900000000000004</v>
      </c>
    </row>
    <row r="4034" spans="1:4" x14ac:dyDescent="0.25">
      <c r="A4034">
        <v>38010</v>
      </c>
      <c r="B4034" t="s">
        <v>4209</v>
      </c>
      <c r="C4034" t="s">
        <v>145</v>
      </c>
      <c r="D4034" s="155">
        <v>5.23</v>
      </c>
    </row>
    <row r="4035" spans="1:4" x14ac:dyDescent="0.25">
      <c r="A4035">
        <v>38011</v>
      </c>
      <c r="B4035" t="s">
        <v>4210</v>
      </c>
      <c r="C4035" t="s">
        <v>145</v>
      </c>
      <c r="D4035" s="155">
        <v>10.48</v>
      </c>
    </row>
    <row r="4036" spans="1:4" x14ac:dyDescent="0.25">
      <c r="A4036">
        <v>38012</v>
      </c>
      <c r="B4036" t="s">
        <v>4211</v>
      </c>
      <c r="C4036" t="s">
        <v>145</v>
      </c>
      <c r="D4036" s="155">
        <v>39.950000000000003</v>
      </c>
    </row>
    <row r="4037" spans="1:4" x14ac:dyDescent="0.25">
      <c r="A4037">
        <v>38013</v>
      </c>
      <c r="B4037" t="s">
        <v>4212</v>
      </c>
      <c r="C4037" t="s">
        <v>145</v>
      </c>
      <c r="D4037" s="155">
        <v>51.32</v>
      </c>
    </row>
    <row r="4038" spans="1:4" x14ac:dyDescent="0.25">
      <c r="A4038">
        <v>38014</v>
      </c>
      <c r="B4038" t="s">
        <v>4213</v>
      </c>
      <c r="C4038" t="s">
        <v>145</v>
      </c>
      <c r="D4038" s="155">
        <v>85.71</v>
      </c>
    </row>
    <row r="4039" spans="1:4" x14ac:dyDescent="0.25">
      <c r="A4039">
        <v>38015</v>
      </c>
      <c r="B4039" t="s">
        <v>4214</v>
      </c>
      <c r="C4039" t="s">
        <v>145</v>
      </c>
      <c r="D4039" s="155">
        <v>201.5</v>
      </c>
    </row>
    <row r="4040" spans="1:4" x14ac:dyDescent="0.25">
      <c r="A4040">
        <v>38016</v>
      </c>
      <c r="B4040" t="s">
        <v>4215</v>
      </c>
      <c r="C4040" t="s">
        <v>145</v>
      </c>
      <c r="D4040" s="155">
        <v>234.32</v>
      </c>
    </row>
    <row r="4041" spans="1:4" x14ac:dyDescent="0.25">
      <c r="A4041">
        <v>12741</v>
      </c>
      <c r="B4041" t="s">
        <v>4216</v>
      </c>
      <c r="C4041" t="s">
        <v>145</v>
      </c>
      <c r="D4041" s="168">
        <v>1342.89</v>
      </c>
    </row>
    <row r="4042" spans="1:4" x14ac:dyDescent="0.25">
      <c r="A4042">
        <v>12733</v>
      </c>
      <c r="B4042" t="s">
        <v>4217</v>
      </c>
      <c r="C4042" t="s">
        <v>145</v>
      </c>
      <c r="D4042" s="155">
        <v>6.75</v>
      </c>
    </row>
    <row r="4043" spans="1:4" x14ac:dyDescent="0.25">
      <c r="A4043">
        <v>12734</v>
      </c>
      <c r="B4043" t="s">
        <v>4218</v>
      </c>
      <c r="C4043" t="s">
        <v>145</v>
      </c>
      <c r="D4043" s="155">
        <v>14.4</v>
      </c>
    </row>
    <row r="4044" spans="1:4" x14ac:dyDescent="0.25">
      <c r="A4044">
        <v>12735</v>
      </c>
      <c r="B4044" t="s">
        <v>4219</v>
      </c>
      <c r="C4044" t="s">
        <v>145</v>
      </c>
      <c r="D4044" s="155">
        <v>23.69</v>
      </c>
    </row>
    <row r="4045" spans="1:4" x14ac:dyDescent="0.25">
      <c r="A4045">
        <v>12736</v>
      </c>
      <c r="B4045" t="s">
        <v>4220</v>
      </c>
      <c r="C4045" t="s">
        <v>145</v>
      </c>
      <c r="D4045" s="155">
        <v>54.16</v>
      </c>
    </row>
    <row r="4046" spans="1:4" x14ac:dyDescent="0.25">
      <c r="A4046">
        <v>12737</v>
      </c>
      <c r="B4046" t="s">
        <v>4221</v>
      </c>
      <c r="C4046" t="s">
        <v>145</v>
      </c>
      <c r="D4046" s="155">
        <v>69.77</v>
      </c>
    </row>
    <row r="4047" spans="1:4" x14ac:dyDescent="0.25">
      <c r="A4047">
        <v>12738</v>
      </c>
      <c r="B4047" t="s">
        <v>4222</v>
      </c>
      <c r="C4047" t="s">
        <v>145</v>
      </c>
      <c r="D4047" s="155">
        <v>137.9</v>
      </c>
    </row>
    <row r="4048" spans="1:4" x14ac:dyDescent="0.25">
      <c r="A4048">
        <v>12739</v>
      </c>
      <c r="B4048" t="s">
        <v>4223</v>
      </c>
      <c r="C4048" t="s">
        <v>145</v>
      </c>
      <c r="D4048" s="155">
        <v>392.56</v>
      </c>
    </row>
    <row r="4049" spans="1:4" x14ac:dyDescent="0.25">
      <c r="A4049">
        <v>12740</v>
      </c>
      <c r="B4049" t="s">
        <v>4224</v>
      </c>
      <c r="C4049" t="s">
        <v>145</v>
      </c>
      <c r="D4049" s="155">
        <v>614.19000000000005</v>
      </c>
    </row>
    <row r="4050" spans="1:4" x14ac:dyDescent="0.25">
      <c r="A4050">
        <v>6297</v>
      </c>
      <c r="B4050" t="s">
        <v>4225</v>
      </c>
      <c r="C4050" t="s">
        <v>145</v>
      </c>
      <c r="D4050" s="155">
        <v>43.91</v>
      </c>
    </row>
    <row r="4051" spans="1:4" x14ac:dyDescent="0.25">
      <c r="A4051">
        <v>6296</v>
      </c>
      <c r="B4051" t="s">
        <v>4226</v>
      </c>
      <c r="C4051" t="s">
        <v>145</v>
      </c>
      <c r="D4051" s="155">
        <v>34.659999999999997</v>
      </c>
    </row>
    <row r="4052" spans="1:4" x14ac:dyDescent="0.25">
      <c r="A4052">
        <v>6294</v>
      </c>
      <c r="B4052" t="s">
        <v>4227</v>
      </c>
      <c r="C4052" t="s">
        <v>145</v>
      </c>
      <c r="D4052" s="155">
        <v>9.8800000000000008</v>
      </c>
    </row>
    <row r="4053" spans="1:4" x14ac:dyDescent="0.25">
      <c r="A4053">
        <v>6323</v>
      </c>
      <c r="B4053" t="s">
        <v>4228</v>
      </c>
      <c r="C4053" t="s">
        <v>145</v>
      </c>
      <c r="D4053" s="155">
        <v>22.64</v>
      </c>
    </row>
    <row r="4054" spans="1:4" x14ac:dyDescent="0.25">
      <c r="A4054">
        <v>6299</v>
      </c>
      <c r="B4054" t="s">
        <v>4229</v>
      </c>
      <c r="C4054" t="s">
        <v>145</v>
      </c>
      <c r="D4054" s="155">
        <v>132.06</v>
      </c>
    </row>
    <row r="4055" spans="1:4" x14ac:dyDescent="0.25">
      <c r="A4055">
        <v>6298</v>
      </c>
      <c r="B4055" t="s">
        <v>4230</v>
      </c>
      <c r="C4055" t="s">
        <v>145</v>
      </c>
      <c r="D4055" s="155">
        <v>69.55</v>
      </c>
    </row>
    <row r="4056" spans="1:4" x14ac:dyDescent="0.25">
      <c r="A4056">
        <v>6295</v>
      </c>
      <c r="B4056" t="s">
        <v>4231</v>
      </c>
      <c r="C4056" t="s">
        <v>145</v>
      </c>
      <c r="D4056" s="155">
        <v>14.07</v>
      </c>
    </row>
    <row r="4057" spans="1:4" x14ac:dyDescent="0.25">
      <c r="A4057">
        <v>6322</v>
      </c>
      <c r="B4057" t="s">
        <v>4232</v>
      </c>
      <c r="C4057" t="s">
        <v>145</v>
      </c>
      <c r="D4057" s="155">
        <v>176.87</v>
      </c>
    </row>
    <row r="4058" spans="1:4" x14ac:dyDescent="0.25">
      <c r="A4058">
        <v>6300</v>
      </c>
      <c r="B4058" t="s">
        <v>4233</v>
      </c>
      <c r="C4058" t="s">
        <v>145</v>
      </c>
      <c r="D4058" s="155">
        <v>326.08999999999997</v>
      </c>
    </row>
    <row r="4059" spans="1:4" x14ac:dyDescent="0.25">
      <c r="A4059">
        <v>6321</v>
      </c>
      <c r="B4059" t="s">
        <v>4234</v>
      </c>
      <c r="C4059" t="s">
        <v>145</v>
      </c>
      <c r="D4059" s="155">
        <v>465.8</v>
      </c>
    </row>
    <row r="4060" spans="1:4" x14ac:dyDescent="0.25">
      <c r="A4060">
        <v>6301</v>
      </c>
      <c r="B4060" t="s">
        <v>4235</v>
      </c>
      <c r="C4060" t="s">
        <v>145</v>
      </c>
      <c r="D4060" s="168">
        <v>1091.78</v>
      </c>
    </row>
    <row r="4061" spans="1:4" x14ac:dyDescent="0.25">
      <c r="A4061">
        <v>7105</v>
      </c>
      <c r="B4061" t="s">
        <v>4236</v>
      </c>
      <c r="C4061" t="s">
        <v>145</v>
      </c>
      <c r="D4061" s="155">
        <v>63.58</v>
      </c>
    </row>
    <row r="4062" spans="1:4" x14ac:dyDescent="0.25">
      <c r="A4062">
        <v>20183</v>
      </c>
      <c r="B4062" t="s">
        <v>4237</v>
      </c>
      <c r="C4062" t="s">
        <v>145</v>
      </c>
      <c r="D4062" s="155">
        <v>78.33</v>
      </c>
    </row>
    <row r="4063" spans="1:4" x14ac:dyDescent="0.25">
      <c r="A4063">
        <v>38448</v>
      </c>
      <c r="B4063" t="s">
        <v>4238</v>
      </c>
      <c r="C4063" t="s">
        <v>145</v>
      </c>
      <c r="D4063" s="155">
        <v>355.46</v>
      </c>
    </row>
    <row r="4064" spans="1:4" x14ac:dyDescent="0.25">
      <c r="A4064">
        <v>20182</v>
      </c>
      <c r="B4064" t="s">
        <v>4239</v>
      </c>
      <c r="C4064" t="s">
        <v>145</v>
      </c>
      <c r="D4064" s="155">
        <v>45.55</v>
      </c>
    </row>
    <row r="4065" spans="1:4" x14ac:dyDescent="0.25">
      <c r="A4065">
        <v>7119</v>
      </c>
      <c r="B4065" t="s">
        <v>4240</v>
      </c>
      <c r="C4065" t="s">
        <v>145</v>
      </c>
      <c r="D4065" s="155">
        <v>16.29</v>
      </c>
    </row>
    <row r="4066" spans="1:4" x14ac:dyDescent="0.25">
      <c r="A4066">
        <v>7126</v>
      </c>
      <c r="B4066" t="s">
        <v>4241</v>
      </c>
      <c r="C4066" t="s">
        <v>145</v>
      </c>
      <c r="D4066" s="155">
        <v>33.25</v>
      </c>
    </row>
    <row r="4067" spans="1:4" x14ac:dyDescent="0.25">
      <c r="A4067">
        <v>7120</v>
      </c>
      <c r="B4067" t="s">
        <v>4242</v>
      </c>
      <c r="C4067" t="s">
        <v>145</v>
      </c>
      <c r="D4067" s="155">
        <v>12.5</v>
      </c>
    </row>
    <row r="4068" spans="1:4" x14ac:dyDescent="0.25">
      <c r="A4068">
        <v>6319</v>
      </c>
      <c r="B4068" t="s">
        <v>4243</v>
      </c>
      <c r="C4068" t="s">
        <v>145</v>
      </c>
      <c r="D4068" s="155">
        <v>51.58</v>
      </c>
    </row>
    <row r="4069" spans="1:4" x14ac:dyDescent="0.25">
      <c r="A4069">
        <v>6304</v>
      </c>
      <c r="B4069" t="s">
        <v>4244</v>
      </c>
      <c r="C4069" t="s">
        <v>145</v>
      </c>
      <c r="D4069" s="155">
        <v>51.58</v>
      </c>
    </row>
    <row r="4070" spans="1:4" x14ac:dyDescent="0.25">
      <c r="A4070">
        <v>21116</v>
      </c>
      <c r="B4070" t="s">
        <v>4245</v>
      </c>
      <c r="C4070" t="s">
        <v>145</v>
      </c>
      <c r="D4070" s="155">
        <v>39.06</v>
      </c>
    </row>
    <row r="4071" spans="1:4" x14ac:dyDescent="0.25">
      <c r="A4071">
        <v>6320</v>
      </c>
      <c r="B4071" t="s">
        <v>4246</v>
      </c>
      <c r="C4071" t="s">
        <v>145</v>
      </c>
      <c r="D4071" s="155">
        <v>26.56</v>
      </c>
    </row>
    <row r="4072" spans="1:4" x14ac:dyDescent="0.25">
      <c r="A4072">
        <v>6303</v>
      </c>
      <c r="B4072" t="s">
        <v>4247</v>
      </c>
      <c r="C4072" t="s">
        <v>145</v>
      </c>
      <c r="D4072" s="155">
        <v>26.56</v>
      </c>
    </row>
    <row r="4073" spans="1:4" x14ac:dyDescent="0.25">
      <c r="A4073">
        <v>6308</v>
      </c>
      <c r="B4073" t="s">
        <v>4248</v>
      </c>
      <c r="C4073" t="s">
        <v>145</v>
      </c>
      <c r="D4073" s="155">
        <v>142.72999999999999</v>
      </c>
    </row>
    <row r="4074" spans="1:4" x14ac:dyDescent="0.25">
      <c r="A4074">
        <v>6317</v>
      </c>
      <c r="B4074" t="s">
        <v>4249</v>
      </c>
      <c r="C4074" t="s">
        <v>145</v>
      </c>
      <c r="D4074" s="155">
        <v>142.72999999999999</v>
      </c>
    </row>
    <row r="4075" spans="1:4" x14ac:dyDescent="0.25">
      <c r="A4075">
        <v>6307</v>
      </c>
      <c r="B4075" t="s">
        <v>4250</v>
      </c>
      <c r="C4075" t="s">
        <v>145</v>
      </c>
      <c r="D4075" s="155">
        <v>142.72999999999999</v>
      </c>
    </row>
    <row r="4076" spans="1:4" x14ac:dyDescent="0.25">
      <c r="A4076">
        <v>6309</v>
      </c>
      <c r="B4076" t="s">
        <v>4251</v>
      </c>
      <c r="C4076" t="s">
        <v>145</v>
      </c>
      <c r="D4076" s="155">
        <v>146.88</v>
      </c>
    </row>
    <row r="4077" spans="1:4" x14ac:dyDescent="0.25">
      <c r="A4077">
        <v>6318</v>
      </c>
      <c r="B4077" t="s">
        <v>4252</v>
      </c>
      <c r="C4077" t="s">
        <v>145</v>
      </c>
      <c r="D4077" s="155">
        <v>76.989999999999995</v>
      </c>
    </row>
    <row r="4078" spans="1:4" x14ac:dyDescent="0.25">
      <c r="A4078">
        <v>6306</v>
      </c>
      <c r="B4078" t="s">
        <v>4253</v>
      </c>
      <c r="C4078" t="s">
        <v>145</v>
      </c>
      <c r="D4078" s="155">
        <v>76.989999999999995</v>
      </c>
    </row>
    <row r="4079" spans="1:4" x14ac:dyDescent="0.25">
      <c r="A4079">
        <v>6305</v>
      </c>
      <c r="B4079" t="s">
        <v>4254</v>
      </c>
      <c r="C4079" t="s">
        <v>145</v>
      </c>
      <c r="D4079" s="155">
        <v>76.989999999999995</v>
      </c>
    </row>
    <row r="4080" spans="1:4" x14ac:dyDescent="0.25">
      <c r="A4080">
        <v>6302</v>
      </c>
      <c r="B4080" t="s">
        <v>4255</v>
      </c>
      <c r="C4080" t="s">
        <v>145</v>
      </c>
      <c r="D4080" s="155">
        <v>16.329999999999998</v>
      </c>
    </row>
    <row r="4081" spans="1:4" x14ac:dyDescent="0.25">
      <c r="A4081">
        <v>6312</v>
      </c>
      <c r="B4081" t="s">
        <v>4256</v>
      </c>
      <c r="C4081" t="s">
        <v>145</v>
      </c>
      <c r="D4081" s="155">
        <v>205.31</v>
      </c>
    </row>
    <row r="4082" spans="1:4" x14ac:dyDescent="0.25">
      <c r="A4082">
        <v>6311</v>
      </c>
      <c r="B4082" t="s">
        <v>4257</v>
      </c>
      <c r="C4082" t="s">
        <v>145</v>
      </c>
      <c r="D4082" s="155">
        <v>205.31</v>
      </c>
    </row>
    <row r="4083" spans="1:4" x14ac:dyDescent="0.25">
      <c r="A4083">
        <v>6310</v>
      </c>
      <c r="B4083" t="s">
        <v>4258</v>
      </c>
      <c r="C4083" t="s">
        <v>145</v>
      </c>
      <c r="D4083" s="155">
        <v>205.31</v>
      </c>
    </row>
    <row r="4084" spans="1:4" x14ac:dyDescent="0.25">
      <c r="A4084">
        <v>6314</v>
      </c>
      <c r="B4084" t="s">
        <v>4259</v>
      </c>
      <c r="C4084" t="s">
        <v>145</v>
      </c>
      <c r="D4084" s="155">
        <v>205.31</v>
      </c>
    </row>
    <row r="4085" spans="1:4" x14ac:dyDescent="0.25">
      <c r="A4085">
        <v>6313</v>
      </c>
      <c r="B4085" t="s">
        <v>4260</v>
      </c>
      <c r="C4085" t="s">
        <v>145</v>
      </c>
      <c r="D4085" s="155">
        <v>205.31</v>
      </c>
    </row>
    <row r="4086" spans="1:4" x14ac:dyDescent="0.25">
      <c r="A4086">
        <v>6315</v>
      </c>
      <c r="B4086" t="s">
        <v>4261</v>
      </c>
      <c r="C4086" t="s">
        <v>145</v>
      </c>
      <c r="D4086" s="155">
        <v>388.74</v>
      </c>
    </row>
    <row r="4087" spans="1:4" x14ac:dyDescent="0.25">
      <c r="A4087">
        <v>6316</v>
      </c>
      <c r="B4087" t="s">
        <v>4262</v>
      </c>
      <c r="C4087" t="s">
        <v>145</v>
      </c>
      <c r="D4087" s="155">
        <v>388.74</v>
      </c>
    </row>
    <row r="4088" spans="1:4" x14ac:dyDescent="0.25">
      <c r="A4088">
        <v>39324</v>
      </c>
      <c r="B4088" t="s">
        <v>4263</v>
      </c>
      <c r="C4088" t="s">
        <v>145</v>
      </c>
      <c r="D4088" s="155">
        <v>5.46</v>
      </c>
    </row>
    <row r="4089" spans="1:4" x14ac:dyDescent="0.25">
      <c r="A4089">
        <v>39325</v>
      </c>
      <c r="B4089" t="s">
        <v>4264</v>
      </c>
      <c r="C4089" t="s">
        <v>145</v>
      </c>
      <c r="D4089" s="155">
        <v>8.23</v>
      </c>
    </row>
    <row r="4090" spans="1:4" x14ac:dyDescent="0.25">
      <c r="A4090">
        <v>39326</v>
      </c>
      <c r="B4090" t="s">
        <v>4265</v>
      </c>
      <c r="C4090" t="s">
        <v>145</v>
      </c>
      <c r="D4090" s="155">
        <v>29.54</v>
      </c>
    </row>
    <row r="4091" spans="1:4" x14ac:dyDescent="0.25">
      <c r="A4091">
        <v>39327</v>
      </c>
      <c r="B4091" t="s">
        <v>4266</v>
      </c>
      <c r="C4091" t="s">
        <v>145</v>
      </c>
      <c r="D4091" s="155">
        <v>44.57</v>
      </c>
    </row>
    <row r="4092" spans="1:4" x14ac:dyDescent="0.25">
      <c r="A4092">
        <v>11378</v>
      </c>
      <c r="B4092" t="s">
        <v>4267</v>
      </c>
      <c r="C4092" t="s">
        <v>145</v>
      </c>
      <c r="D4092" s="155">
        <v>112.49</v>
      </c>
    </row>
    <row r="4093" spans="1:4" x14ac:dyDescent="0.25">
      <c r="A4093">
        <v>11379</v>
      </c>
      <c r="B4093" t="s">
        <v>4268</v>
      </c>
      <c r="C4093" t="s">
        <v>145</v>
      </c>
      <c r="D4093" s="155">
        <v>95.06</v>
      </c>
    </row>
    <row r="4094" spans="1:4" x14ac:dyDescent="0.25">
      <c r="A4094">
        <v>11493</v>
      </c>
      <c r="B4094" t="s">
        <v>4269</v>
      </c>
      <c r="C4094" t="s">
        <v>145</v>
      </c>
      <c r="D4094" s="155">
        <v>54.83</v>
      </c>
    </row>
    <row r="4095" spans="1:4" x14ac:dyDescent="0.25">
      <c r="A4095">
        <v>7106</v>
      </c>
      <c r="B4095" t="s">
        <v>4270</v>
      </c>
      <c r="C4095" t="s">
        <v>145</v>
      </c>
      <c r="D4095" s="155">
        <v>205.71</v>
      </c>
    </row>
    <row r="4096" spans="1:4" x14ac:dyDescent="0.25">
      <c r="A4096">
        <v>7104</v>
      </c>
      <c r="B4096" t="s">
        <v>4271</v>
      </c>
      <c r="C4096" t="s">
        <v>145</v>
      </c>
      <c r="D4096" s="155">
        <v>5.54</v>
      </c>
    </row>
    <row r="4097" spans="1:4" x14ac:dyDescent="0.25">
      <c r="A4097">
        <v>7136</v>
      </c>
      <c r="B4097" t="s">
        <v>4272</v>
      </c>
      <c r="C4097" t="s">
        <v>145</v>
      </c>
      <c r="D4097" s="155">
        <v>9.66</v>
      </c>
    </row>
    <row r="4098" spans="1:4" x14ac:dyDescent="0.25">
      <c r="A4098">
        <v>7128</v>
      </c>
      <c r="B4098" t="s">
        <v>4273</v>
      </c>
      <c r="C4098" t="s">
        <v>145</v>
      </c>
      <c r="D4098" s="155">
        <v>12.53</v>
      </c>
    </row>
    <row r="4099" spans="1:4" x14ac:dyDescent="0.25">
      <c r="A4099">
        <v>7108</v>
      </c>
      <c r="B4099" t="s">
        <v>4274</v>
      </c>
      <c r="C4099" t="s">
        <v>145</v>
      </c>
      <c r="D4099" s="155">
        <v>12.5</v>
      </c>
    </row>
    <row r="4100" spans="1:4" x14ac:dyDescent="0.25">
      <c r="A4100">
        <v>7129</v>
      </c>
      <c r="B4100" t="s">
        <v>4275</v>
      </c>
      <c r="C4100" t="s">
        <v>145</v>
      </c>
      <c r="D4100" s="155">
        <v>14.71</v>
      </c>
    </row>
    <row r="4101" spans="1:4" x14ac:dyDescent="0.25">
      <c r="A4101">
        <v>7130</v>
      </c>
      <c r="B4101" t="s">
        <v>4276</v>
      </c>
      <c r="C4101" t="s">
        <v>145</v>
      </c>
      <c r="D4101" s="155">
        <v>21.37</v>
      </c>
    </row>
    <row r="4102" spans="1:4" x14ac:dyDescent="0.25">
      <c r="A4102">
        <v>7131</v>
      </c>
      <c r="B4102" t="s">
        <v>4277</v>
      </c>
      <c r="C4102" t="s">
        <v>145</v>
      </c>
      <c r="D4102" s="155">
        <v>26.13</v>
      </c>
    </row>
    <row r="4103" spans="1:4" x14ac:dyDescent="0.25">
      <c r="A4103">
        <v>7132</v>
      </c>
      <c r="B4103" t="s">
        <v>4278</v>
      </c>
      <c r="C4103" t="s">
        <v>145</v>
      </c>
      <c r="D4103" s="155">
        <v>61.53</v>
      </c>
    </row>
    <row r="4104" spans="1:4" x14ac:dyDescent="0.25">
      <c r="A4104">
        <v>7133</v>
      </c>
      <c r="B4104" t="s">
        <v>4279</v>
      </c>
      <c r="C4104" t="s">
        <v>145</v>
      </c>
      <c r="D4104" s="155">
        <v>142.19</v>
      </c>
    </row>
    <row r="4105" spans="1:4" x14ac:dyDescent="0.25">
      <c r="A4105">
        <v>37420</v>
      </c>
      <c r="B4105" t="s">
        <v>4280</v>
      </c>
      <c r="C4105" t="s">
        <v>145</v>
      </c>
      <c r="D4105" s="155">
        <v>44.27</v>
      </c>
    </row>
    <row r="4106" spans="1:4" x14ac:dyDescent="0.25">
      <c r="A4106">
        <v>37421</v>
      </c>
      <c r="B4106" t="s">
        <v>4281</v>
      </c>
      <c r="C4106" t="s">
        <v>145</v>
      </c>
      <c r="D4106" s="155">
        <v>60.5</v>
      </c>
    </row>
    <row r="4107" spans="1:4" x14ac:dyDescent="0.25">
      <c r="A4107">
        <v>37422</v>
      </c>
      <c r="B4107" t="s">
        <v>4282</v>
      </c>
      <c r="C4107" t="s">
        <v>145</v>
      </c>
      <c r="D4107" s="155">
        <v>56.63</v>
      </c>
    </row>
    <row r="4108" spans="1:4" x14ac:dyDescent="0.25">
      <c r="A4108">
        <v>37443</v>
      </c>
      <c r="B4108" t="s">
        <v>4283</v>
      </c>
      <c r="C4108" t="s">
        <v>145</v>
      </c>
      <c r="D4108" s="155">
        <v>206.5</v>
      </c>
    </row>
    <row r="4109" spans="1:4" x14ac:dyDescent="0.25">
      <c r="A4109">
        <v>37444</v>
      </c>
      <c r="B4109" t="s">
        <v>4284</v>
      </c>
      <c r="C4109" t="s">
        <v>145</v>
      </c>
      <c r="D4109" s="155">
        <v>210</v>
      </c>
    </row>
    <row r="4110" spans="1:4" x14ac:dyDescent="0.25">
      <c r="A4110">
        <v>37445</v>
      </c>
      <c r="B4110" t="s">
        <v>4285</v>
      </c>
      <c r="C4110" t="s">
        <v>145</v>
      </c>
      <c r="D4110" s="155">
        <v>318.31</v>
      </c>
    </row>
    <row r="4111" spans="1:4" x14ac:dyDescent="0.25">
      <c r="A4111">
        <v>37446</v>
      </c>
      <c r="B4111" t="s">
        <v>4286</v>
      </c>
      <c r="C4111" t="s">
        <v>145</v>
      </c>
      <c r="D4111" s="155">
        <v>347</v>
      </c>
    </row>
    <row r="4112" spans="1:4" x14ac:dyDescent="0.25">
      <c r="A4112">
        <v>37447</v>
      </c>
      <c r="B4112" t="s">
        <v>4287</v>
      </c>
      <c r="C4112" t="s">
        <v>145</v>
      </c>
      <c r="D4112" s="155">
        <v>352.43</v>
      </c>
    </row>
    <row r="4113" spans="1:4" x14ac:dyDescent="0.25">
      <c r="A4113">
        <v>37448</v>
      </c>
      <c r="B4113" t="s">
        <v>4288</v>
      </c>
      <c r="C4113" t="s">
        <v>145</v>
      </c>
      <c r="D4113" s="155">
        <v>483.42</v>
      </c>
    </row>
    <row r="4114" spans="1:4" x14ac:dyDescent="0.25">
      <c r="A4114">
        <v>37440</v>
      </c>
      <c r="B4114" t="s">
        <v>4289</v>
      </c>
      <c r="C4114" t="s">
        <v>145</v>
      </c>
      <c r="D4114" s="155">
        <v>163.9</v>
      </c>
    </row>
    <row r="4115" spans="1:4" x14ac:dyDescent="0.25">
      <c r="A4115">
        <v>37441</v>
      </c>
      <c r="B4115" t="s">
        <v>4290</v>
      </c>
      <c r="C4115" t="s">
        <v>145</v>
      </c>
      <c r="D4115" s="155">
        <v>163.9</v>
      </c>
    </row>
    <row r="4116" spans="1:4" x14ac:dyDescent="0.25">
      <c r="A4116">
        <v>37442</v>
      </c>
      <c r="B4116" t="s">
        <v>4291</v>
      </c>
      <c r="C4116" t="s">
        <v>145</v>
      </c>
      <c r="D4116" s="155">
        <v>197.41</v>
      </c>
    </row>
    <row r="4117" spans="1:4" x14ac:dyDescent="0.25">
      <c r="A4117">
        <v>38017</v>
      </c>
      <c r="B4117" t="s">
        <v>4292</v>
      </c>
      <c r="C4117" t="s">
        <v>145</v>
      </c>
      <c r="D4117" s="155">
        <v>11.17</v>
      </c>
    </row>
    <row r="4118" spans="1:4" x14ac:dyDescent="0.25">
      <c r="A4118">
        <v>38018</v>
      </c>
      <c r="B4118" t="s">
        <v>4293</v>
      </c>
      <c r="C4118" t="s">
        <v>145</v>
      </c>
      <c r="D4118" s="155">
        <v>12.56</v>
      </c>
    </row>
    <row r="4119" spans="1:4" x14ac:dyDescent="0.25">
      <c r="A4119">
        <v>39895</v>
      </c>
      <c r="B4119" t="s">
        <v>4294</v>
      </c>
      <c r="C4119" t="s">
        <v>145</v>
      </c>
      <c r="D4119" s="155">
        <v>48.78</v>
      </c>
    </row>
    <row r="4120" spans="1:4" x14ac:dyDescent="0.25">
      <c r="A4120">
        <v>39896</v>
      </c>
      <c r="B4120" t="s">
        <v>4295</v>
      </c>
      <c r="C4120" t="s">
        <v>145</v>
      </c>
      <c r="D4120" s="155">
        <v>71.5</v>
      </c>
    </row>
    <row r="4121" spans="1:4" x14ac:dyDescent="0.25">
      <c r="A4121">
        <v>38873</v>
      </c>
      <c r="B4121" t="s">
        <v>4296</v>
      </c>
      <c r="C4121" t="s">
        <v>145</v>
      </c>
      <c r="D4121" s="155">
        <v>13.6</v>
      </c>
    </row>
    <row r="4122" spans="1:4" x14ac:dyDescent="0.25">
      <c r="A4122">
        <v>38874</v>
      </c>
      <c r="B4122" t="s">
        <v>4297</v>
      </c>
      <c r="C4122" t="s">
        <v>145</v>
      </c>
      <c r="D4122" s="155">
        <v>17.22</v>
      </c>
    </row>
    <row r="4123" spans="1:4" x14ac:dyDescent="0.25">
      <c r="A4123">
        <v>38875</v>
      </c>
      <c r="B4123" t="s">
        <v>4298</v>
      </c>
      <c r="C4123" t="s">
        <v>145</v>
      </c>
      <c r="D4123" s="155">
        <v>27.3</v>
      </c>
    </row>
    <row r="4124" spans="1:4" x14ac:dyDescent="0.25">
      <c r="A4124">
        <v>38876</v>
      </c>
      <c r="B4124" t="s">
        <v>4299</v>
      </c>
      <c r="C4124" t="s">
        <v>145</v>
      </c>
      <c r="D4124" s="155">
        <v>36.69</v>
      </c>
    </row>
    <row r="4125" spans="1:4" x14ac:dyDescent="0.25">
      <c r="A4125">
        <v>39000</v>
      </c>
      <c r="B4125" t="s">
        <v>4300</v>
      </c>
      <c r="C4125" t="s">
        <v>145</v>
      </c>
      <c r="D4125" s="155">
        <v>32.35</v>
      </c>
    </row>
    <row r="4126" spans="1:4" x14ac:dyDescent="0.25">
      <c r="A4126">
        <v>38674</v>
      </c>
      <c r="B4126" t="s">
        <v>4301</v>
      </c>
      <c r="C4126" t="s">
        <v>145</v>
      </c>
      <c r="D4126" s="155">
        <v>37.590000000000003</v>
      </c>
    </row>
    <row r="4127" spans="1:4" x14ac:dyDescent="0.25">
      <c r="A4127">
        <v>38019</v>
      </c>
      <c r="B4127" t="s">
        <v>4302</v>
      </c>
      <c r="C4127" t="s">
        <v>145</v>
      </c>
      <c r="D4127" s="155">
        <v>7.95</v>
      </c>
    </row>
    <row r="4128" spans="1:4" x14ac:dyDescent="0.25">
      <c r="A4128">
        <v>38020</v>
      </c>
      <c r="B4128" t="s">
        <v>4303</v>
      </c>
      <c r="C4128" t="s">
        <v>145</v>
      </c>
      <c r="D4128" s="155">
        <v>9.7899999999999991</v>
      </c>
    </row>
    <row r="4129" spans="1:4" x14ac:dyDescent="0.25">
      <c r="A4129">
        <v>38454</v>
      </c>
      <c r="B4129" t="s">
        <v>4304</v>
      </c>
      <c r="C4129" t="s">
        <v>145</v>
      </c>
      <c r="D4129" s="155">
        <v>12.13</v>
      </c>
    </row>
    <row r="4130" spans="1:4" x14ac:dyDescent="0.25">
      <c r="A4130">
        <v>38455</v>
      </c>
      <c r="B4130" t="s">
        <v>4305</v>
      </c>
      <c r="C4130" t="s">
        <v>145</v>
      </c>
      <c r="D4130" s="155">
        <v>16.239999999999998</v>
      </c>
    </row>
    <row r="4131" spans="1:4" x14ac:dyDescent="0.25">
      <c r="A4131">
        <v>38462</v>
      </c>
      <c r="B4131" t="s">
        <v>4306</v>
      </c>
      <c r="C4131" t="s">
        <v>145</v>
      </c>
      <c r="D4131" s="155">
        <v>261.85000000000002</v>
      </c>
    </row>
    <row r="4132" spans="1:4" x14ac:dyDescent="0.25">
      <c r="A4132">
        <v>36362</v>
      </c>
      <c r="B4132" t="s">
        <v>4307</v>
      </c>
      <c r="C4132" t="s">
        <v>145</v>
      </c>
      <c r="D4132" s="155">
        <v>3.61</v>
      </c>
    </row>
    <row r="4133" spans="1:4" x14ac:dyDescent="0.25">
      <c r="A4133">
        <v>36298</v>
      </c>
      <c r="B4133" t="s">
        <v>4308</v>
      </c>
      <c r="C4133" t="s">
        <v>145</v>
      </c>
      <c r="D4133" s="155">
        <v>3.11</v>
      </c>
    </row>
    <row r="4134" spans="1:4" x14ac:dyDescent="0.25">
      <c r="A4134">
        <v>38456</v>
      </c>
      <c r="B4134" t="s">
        <v>4309</v>
      </c>
      <c r="C4134" t="s">
        <v>145</v>
      </c>
      <c r="D4134" s="155">
        <v>7.74</v>
      </c>
    </row>
    <row r="4135" spans="1:4" x14ac:dyDescent="0.25">
      <c r="A4135">
        <v>38457</v>
      </c>
      <c r="B4135" t="s">
        <v>4310</v>
      </c>
      <c r="C4135" t="s">
        <v>145</v>
      </c>
      <c r="D4135" s="155">
        <v>14.11</v>
      </c>
    </row>
    <row r="4136" spans="1:4" x14ac:dyDescent="0.25">
      <c r="A4136">
        <v>38458</v>
      </c>
      <c r="B4136" t="s">
        <v>4311</v>
      </c>
      <c r="C4136" t="s">
        <v>145</v>
      </c>
      <c r="D4136" s="155">
        <v>27.18</v>
      </c>
    </row>
    <row r="4137" spans="1:4" x14ac:dyDescent="0.25">
      <c r="A4137">
        <v>38459</v>
      </c>
      <c r="B4137" t="s">
        <v>4312</v>
      </c>
      <c r="C4137" t="s">
        <v>145</v>
      </c>
      <c r="D4137" s="155">
        <v>42.72</v>
      </c>
    </row>
    <row r="4138" spans="1:4" x14ac:dyDescent="0.25">
      <c r="A4138">
        <v>38460</v>
      </c>
      <c r="B4138" t="s">
        <v>4313</v>
      </c>
      <c r="C4138" t="s">
        <v>145</v>
      </c>
      <c r="D4138" s="155">
        <v>91.66</v>
      </c>
    </row>
    <row r="4139" spans="1:4" x14ac:dyDescent="0.25">
      <c r="A4139">
        <v>38461</v>
      </c>
      <c r="B4139" t="s">
        <v>4314</v>
      </c>
      <c r="C4139" t="s">
        <v>145</v>
      </c>
      <c r="D4139" s="155">
        <v>123</v>
      </c>
    </row>
    <row r="4140" spans="1:4" x14ac:dyDescent="0.25">
      <c r="A4140">
        <v>7094</v>
      </c>
      <c r="B4140" t="s">
        <v>4315</v>
      </c>
      <c r="C4140" t="s">
        <v>145</v>
      </c>
      <c r="D4140" s="155">
        <v>18.100000000000001</v>
      </c>
    </row>
    <row r="4141" spans="1:4" x14ac:dyDescent="0.25">
      <c r="A4141">
        <v>7116</v>
      </c>
      <c r="B4141" t="s">
        <v>4316</v>
      </c>
      <c r="C4141" t="s">
        <v>145</v>
      </c>
      <c r="D4141" s="155">
        <v>5.7</v>
      </c>
    </row>
    <row r="4142" spans="1:4" x14ac:dyDescent="0.25">
      <c r="A4142">
        <v>7118</v>
      </c>
      <c r="B4142" t="s">
        <v>4317</v>
      </c>
      <c r="C4142" t="s">
        <v>145</v>
      </c>
      <c r="D4142" s="155">
        <v>37.229999999999997</v>
      </c>
    </row>
    <row r="4143" spans="1:4" x14ac:dyDescent="0.25">
      <c r="A4143">
        <v>7098</v>
      </c>
      <c r="B4143" t="s">
        <v>4318</v>
      </c>
      <c r="C4143" t="s">
        <v>145</v>
      </c>
      <c r="D4143" s="155">
        <v>5.53</v>
      </c>
    </row>
    <row r="4144" spans="1:4" x14ac:dyDescent="0.25">
      <c r="A4144">
        <v>7110</v>
      </c>
      <c r="B4144" t="s">
        <v>4319</v>
      </c>
      <c r="C4144" t="s">
        <v>145</v>
      </c>
      <c r="D4144" s="155">
        <v>70.77</v>
      </c>
    </row>
    <row r="4145" spans="1:4" x14ac:dyDescent="0.25">
      <c r="A4145">
        <v>7123</v>
      </c>
      <c r="B4145" t="s">
        <v>4320</v>
      </c>
      <c r="C4145" t="s">
        <v>145</v>
      </c>
      <c r="D4145" s="155">
        <v>6.69</v>
      </c>
    </row>
    <row r="4146" spans="1:4" x14ac:dyDescent="0.25">
      <c r="A4146">
        <v>7121</v>
      </c>
      <c r="B4146" t="s">
        <v>4321</v>
      </c>
      <c r="C4146" t="s">
        <v>145</v>
      </c>
      <c r="D4146" s="155">
        <v>13.24</v>
      </c>
    </row>
    <row r="4147" spans="1:4" x14ac:dyDescent="0.25">
      <c r="A4147">
        <v>7137</v>
      </c>
      <c r="B4147" t="s">
        <v>4322</v>
      </c>
      <c r="C4147" t="s">
        <v>145</v>
      </c>
      <c r="D4147" s="155">
        <v>14.46</v>
      </c>
    </row>
    <row r="4148" spans="1:4" x14ac:dyDescent="0.25">
      <c r="A4148">
        <v>7122</v>
      </c>
      <c r="B4148" t="s">
        <v>4323</v>
      </c>
      <c r="C4148" t="s">
        <v>145</v>
      </c>
      <c r="D4148" s="155">
        <v>15.91</v>
      </c>
    </row>
    <row r="4149" spans="1:4" x14ac:dyDescent="0.25">
      <c r="A4149">
        <v>7114</v>
      </c>
      <c r="B4149" t="s">
        <v>4324</v>
      </c>
      <c r="C4149" t="s">
        <v>145</v>
      </c>
      <c r="D4149" s="155">
        <v>18.510000000000002</v>
      </c>
    </row>
    <row r="4150" spans="1:4" x14ac:dyDescent="0.25">
      <c r="A4150">
        <v>7109</v>
      </c>
      <c r="B4150" t="s">
        <v>4325</v>
      </c>
      <c r="C4150" t="s">
        <v>145</v>
      </c>
      <c r="D4150" s="155">
        <v>3.67</v>
      </c>
    </row>
    <row r="4151" spans="1:4" x14ac:dyDescent="0.25">
      <c r="A4151">
        <v>7135</v>
      </c>
      <c r="B4151" t="s">
        <v>4326</v>
      </c>
      <c r="C4151" t="s">
        <v>145</v>
      </c>
      <c r="D4151" s="155">
        <v>7.51</v>
      </c>
    </row>
    <row r="4152" spans="1:4" x14ac:dyDescent="0.25">
      <c r="A4152">
        <v>37947</v>
      </c>
      <c r="B4152" t="s">
        <v>4327</v>
      </c>
      <c r="C4152" t="s">
        <v>145</v>
      </c>
      <c r="D4152" s="155">
        <v>6.11</v>
      </c>
    </row>
    <row r="4153" spans="1:4" x14ac:dyDescent="0.25">
      <c r="A4153">
        <v>7103</v>
      </c>
      <c r="B4153" t="s">
        <v>4328</v>
      </c>
      <c r="C4153" t="s">
        <v>145</v>
      </c>
      <c r="D4153" s="155">
        <v>19.899999999999999</v>
      </c>
    </row>
    <row r="4154" spans="1:4" x14ac:dyDescent="0.25">
      <c r="A4154">
        <v>40419</v>
      </c>
      <c r="B4154" t="s">
        <v>4329</v>
      </c>
      <c r="C4154" t="s">
        <v>145</v>
      </c>
      <c r="D4154" s="155">
        <v>41.62</v>
      </c>
    </row>
    <row r="4155" spans="1:4" x14ac:dyDescent="0.25">
      <c r="A4155">
        <v>40420</v>
      </c>
      <c r="B4155" t="s">
        <v>4330</v>
      </c>
      <c r="C4155" t="s">
        <v>145</v>
      </c>
      <c r="D4155" s="155">
        <v>60.72</v>
      </c>
    </row>
    <row r="4156" spans="1:4" x14ac:dyDescent="0.25">
      <c r="A4156">
        <v>40421</v>
      </c>
      <c r="B4156" t="s">
        <v>4331</v>
      </c>
      <c r="C4156" t="s">
        <v>145</v>
      </c>
      <c r="D4156" s="155">
        <v>64.64</v>
      </c>
    </row>
    <row r="4157" spans="1:4" x14ac:dyDescent="0.25">
      <c r="A4157">
        <v>38905</v>
      </c>
      <c r="B4157" t="s">
        <v>4332</v>
      </c>
      <c r="C4157" t="s">
        <v>145</v>
      </c>
      <c r="D4157" s="155">
        <v>17.600000000000001</v>
      </c>
    </row>
    <row r="4158" spans="1:4" x14ac:dyDescent="0.25">
      <c r="A4158">
        <v>38907</v>
      </c>
      <c r="B4158" t="s">
        <v>4333</v>
      </c>
      <c r="C4158" t="s">
        <v>145</v>
      </c>
      <c r="D4158" s="155">
        <v>16.97</v>
      </c>
    </row>
    <row r="4159" spans="1:4" x14ac:dyDescent="0.25">
      <c r="A4159">
        <v>38910</v>
      </c>
      <c r="B4159" t="s">
        <v>4334</v>
      </c>
      <c r="C4159" t="s">
        <v>145</v>
      </c>
      <c r="D4159" s="155">
        <v>19.850000000000001</v>
      </c>
    </row>
    <row r="4160" spans="1:4" x14ac:dyDescent="0.25">
      <c r="A4160">
        <v>11655</v>
      </c>
      <c r="B4160" t="s">
        <v>4335</v>
      </c>
      <c r="C4160" t="s">
        <v>145</v>
      </c>
      <c r="D4160" s="155">
        <v>26.35</v>
      </c>
    </row>
    <row r="4161" spans="1:4" x14ac:dyDescent="0.25">
      <c r="A4161">
        <v>11656</v>
      </c>
      <c r="B4161" t="s">
        <v>4336</v>
      </c>
      <c r="C4161" t="s">
        <v>145</v>
      </c>
      <c r="D4161" s="155">
        <v>30.25</v>
      </c>
    </row>
    <row r="4162" spans="1:4" x14ac:dyDescent="0.25">
      <c r="A4162">
        <v>7091</v>
      </c>
      <c r="B4162" t="s">
        <v>4337</v>
      </c>
      <c r="C4162" t="s">
        <v>145</v>
      </c>
      <c r="D4162" s="155">
        <v>24.78</v>
      </c>
    </row>
    <row r="4163" spans="1:4" x14ac:dyDescent="0.25">
      <c r="A4163">
        <v>37948</v>
      </c>
      <c r="B4163" t="s">
        <v>4338</v>
      </c>
      <c r="C4163" t="s">
        <v>145</v>
      </c>
      <c r="D4163" s="155">
        <v>5.74</v>
      </c>
    </row>
    <row r="4164" spans="1:4" x14ac:dyDescent="0.25">
      <c r="A4164">
        <v>7097</v>
      </c>
      <c r="B4164" t="s">
        <v>4339</v>
      </c>
      <c r="C4164" t="s">
        <v>145</v>
      </c>
      <c r="D4164" s="155">
        <v>11.64</v>
      </c>
    </row>
    <row r="4165" spans="1:4" x14ac:dyDescent="0.25">
      <c r="A4165">
        <v>11658</v>
      </c>
      <c r="B4165" t="s">
        <v>4340</v>
      </c>
      <c r="C4165" t="s">
        <v>145</v>
      </c>
      <c r="D4165" s="155">
        <v>25.73</v>
      </c>
    </row>
    <row r="4166" spans="1:4" x14ac:dyDescent="0.25">
      <c r="A4166">
        <v>7146</v>
      </c>
      <c r="B4166" t="s">
        <v>4341</v>
      </c>
      <c r="C4166" t="s">
        <v>145</v>
      </c>
      <c r="D4166" s="155">
        <v>242.24</v>
      </c>
    </row>
    <row r="4167" spans="1:4" x14ac:dyDescent="0.25">
      <c r="A4167">
        <v>7138</v>
      </c>
      <c r="B4167" t="s">
        <v>4342</v>
      </c>
      <c r="C4167" t="s">
        <v>145</v>
      </c>
      <c r="D4167" s="155">
        <v>1.53</v>
      </c>
    </row>
    <row r="4168" spans="1:4" x14ac:dyDescent="0.25">
      <c r="A4168">
        <v>7139</v>
      </c>
      <c r="B4168" t="s">
        <v>4343</v>
      </c>
      <c r="C4168" t="s">
        <v>145</v>
      </c>
      <c r="D4168" s="155">
        <v>1.74</v>
      </c>
    </row>
    <row r="4169" spans="1:4" x14ac:dyDescent="0.25">
      <c r="A4169">
        <v>7140</v>
      </c>
      <c r="B4169" t="s">
        <v>4344</v>
      </c>
      <c r="C4169" t="s">
        <v>145</v>
      </c>
      <c r="D4169" s="155">
        <v>5.45</v>
      </c>
    </row>
    <row r="4170" spans="1:4" x14ac:dyDescent="0.25">
      <c r="A4170">
        <v>7141</v>
      </c>
      <c r="B4170" t="s">
        <v>4345</v>
      </c>
      <c r="C4170" t="s">
        <v>145</v>
      </c>
      <c r="D4170" s="155">
        <v>13.33</v>
      </c>
    </row>
    <row r="4171" spans="1:4" x14ac:dyDescent="0.25">
      <c r="A4171">
        <v>7143</v>
      </c>
      <c r="B4171" t="s">
        <v>4346</v>
      </c>
      <c r="C4171" t="s">
        <v>145</v>
      </c>
      <c r="D4171" s="155">
        <v>44.72</v>
      </c>
    </row>
    <row r="4172" spans="1:4" x14ac:dyDescent="0.25">
      <c r="A4172">
        <v>7144</v>
      </c>
      <c r="B4172" t="s">
        <v>4347</v>
      </c>
      <c r="C4172" t="s">
        <v>145</v>
      </c>
      <c r="D4172" s="155">
        <v>82.97</v>
      </c>
    </row>
    <row r="4173" spans="1:4" x14ac:dyDescent="0.25">
      <c r="A4173">
        <v>7145</v>
      </c>
      <c r="B4173" t="s">
        <v>4348</v>
      </c>
      <c r="C4173" t="s">
        <v>145</v>
      </c>
      <c r="D4173" s="155">
        <v>112.82</v>
      </c>
    </row>
    <row r="4174" spans="1:4" x14ac:dyDescent="0.25">
      <c r="A4174">
        <v>7142</v>
      </c>
      <c r="B4174" t="s">
        <v>4349</v>
      </c>
      <c r="C4174" t="s">
        <v>145</v>
      </c>
      <c r="D4174" s="155">
        <v>13.93</v>
      </c>
    </row>
    <row r="4175" spans="1:4" x14ac:dyDescent="0.25">
      <c r="A4175">
        <v>3593</v>
      </c>
      <c r="B4175" t="s">
        <v>4350</v>
      </c>
      <c r="C4175" t="s">
        <v>145</v>
      </c>
      <c r="D4175" s="155">
        <v>95.29</v>
      </c>
    </row>
    <row r="4176" spans="1:4" x14ac:dyDescent="0.25">
      <c r="A4176">
        <v>3588</v>
      </c>
      <c r="B4176" t="s">
        <v>4351</v>
      </c>
      <c r="C4176" t="s">
        <v>145</v>
      </c>
      <c r="D4176" s="155">
        <v>73.45</v>
      </c>
    </row>
    <row r="4177" spans="1:4" x14ac:dyDescent="0.25">
      <c r="A4177">
        <v>3585</v>
      </c>
      <c r="B4177" t="s">
        <v>4352</v>
      </c>
      <c r="C4177" t="s">
        <v>145</v>
      </c>
      <c r="D4177" s="155">
        <v>22.69</v>
      </c>
    </row>
    <row r="4178" spans="1:4" x14ac:dyDescent="0.25">
      <c r="A4178">
        <v>3587</v>
      </c>
      <c r="B4178" t="s">
        <v>4353</v>
      </c>
      <c r="C4178" t="s">
        <v>145</v>
      </c>
      <c r="D4178" s="155">
        <v>45.58</v>
      </c>
    </row>
    <row r="4179" spans="1:4" x14ac:dyDescent="0.25">
      <c r="A4179">
        <v>3590</v>
      </c>
      <c r="B4179" t="s">
        <v>4354</v>
      </c>
      <c r="C4179" t="s">
        <v>145</v>
      </c>
      <c r="D4179" s="155">
        <v>270.57</v>
      </c>
    </row>
    <row r="4180" spans="1:4" x14ac:dyDescent="0.25">
      <c r="A4180">
        <v>3589</v>
      </c>
      <c r="B4180" t="s">
        <v>4355</v>
      </c>
      <c r="C4180" t="s">
        <v>145</v>
      </c>
      <c r="D4180" s="155">
        <v>145.22999999999999</v>
      </c>
    </row>
    <row r="4181" spans="1:4" x14ac:dyDescent="0.25">
      <c r="A4181">
        <v>3586</v>
      </c>
      <c r="B4181" t="s">
        <v>4356</v>
      </c>
      <c r="C4181" t="s">
        <v>145</v>
      </c>
      <c r="D4181" s="155">
        <v>29.71</v>
      </c>
    </row>
    <row r="4182" spans="1:4" x14ac:dyDescent="0.25">
      <c r="A4182">
        <v>3592</v>
      </c>
      <c r="B4182" t="s">
        <v>4357</v>
      </c>
      <c r="C4182" t="s">
        <v>145</v>
      </c>
      <c r="D4182" s="155">
        <v>427.69</v>
      </c>
    </row>
    <row r="4183" spans="1:4" x14ac:dyDescent="0.25">
      <c r="A4183">
        <v>3591</v>
      </c>
      <c r="B4183" t="s">
        <v>4358</v>
      </c>
      <c r="C4183" t="s">
        <v>145</v>
      </c>
      <c r="D4183" s="155">
        <v>685.6</v>
      </c>
    </row>
    <row r="4184" spans="1:4" x14ac:dyDescent="0.25">
      <c r="A4184">
        <v>40396</v>
      </c>
      <c r="B4184" t="s">
        <v>4359</v>
      </c>
      <c r="C4184" t="s">
        <v>145</v>
      </c>
      <c r="D4184" s="155">
        <v>124.93</v>
      </c>
    </row>
    <row r="4185" spans="1:4" x14ac:dyDescent="0.25">
      <c r="A4185">
        <v>40395</v>
      </c>
      <c r="B4185" t="s">
        <v>4360</v>
      </c>
      <c r="C4185" t="s">
        <v>145</v>
      </c>
      <c r="D4185" s="155">
        <v>95.87</v>
      </c>
    </row>
    <row r="4186" spans="1:4" x14ac:dyDescent="0.25">
      <c r="A4186">
        <v>40392</v>
      </c>
      <c r="B4186" t="s">
        <v>4361</v>
      </c>
      <c r="C4186" t="s">
        <v>145</v>
      </c>
      <c r="D4186" s="155">
        <v>30.85</v>
      </c>
    </row>
    <row r="4187" spans="1:4" x14ac:dyDescent="0.25">
      <c r="A4187">
        <v>40394</v>
      </c>
      <c r="B4187" t="s">
        <v>4362</v>
      </c>
      <c r="C4187" t="s">
        <v>145</v>
      </c>
      <c r="D4187" s="155">
        <v>62.42</v>
      </c>
    </row>
    <row r="4188" spans="1:4" x14ac:dyDescent="0.25">
      <c r="A4188">
        <v>40398</v>
      </c>
      <c r="B4188" t="s">
        <v>4363</v>
      </c>
      <c r="C4188" t="s">
        <v>145</v>
      </c>
      <c r="D4188" s="155">
        <v>400.8</v>
      </c>
    </row>
    <row r="4189" spans="1:4" x14ac:dyDescent="0.25">
      <c r="A4189">
        <v>40397</v>
      </c>
      <c r="B4189" t="s">
        <v>4364</v>
      </c>
      <c r="C4189" t="s">
        <v>145</v>
      </c>
      <c r="D4189" s="155">
        <v>205.25</v>
      </c>
    </row>
    <row r="4190" spans="1:4" x14ac:dyDescent="0.25">
      <c r="A4190">
        <v>40393</v>
      </c>
      <c r="B4190" t="s">
        <v>4365</v>
      </c>
      <c r="C4190" t="s">
        <v>145</v>
      </c>
      <c r="D4190" s="155">
        <v>39.729999999999997</v>
      </c>
    </row>
    <row r="4191" spans="1:4" x14ac:dyDescent="0.25">
      <c r="A4191">
        <v>40399</v>
      </c>
      <c r="B4191" t="s">
        <v>4366</v>
      </c>
      <c r="C4191" t="s">
        <v>145</v>
      </c>
      <c r="D4191" s="155">
        <v>655.7</v>
      </c>
    </row>
    <row r="4192" spans="1:4" x14ac:dyDescent="0.25">
      <c r="A4192">
        <v>39322</v>
      </c>
      <c r="B4192" t="s">
        <v>4367</v>
      </c>
      <c r="C4192" t="s">
        <v>145</v>
      </c>
      <c r="D4192" s="155">
        <v>18.21</v>
      </c>
    </row>
    <row r="4193" spans="1:4" x14ac:dyDescent="0.25">
      <c r="A4193">
        <v>39289</v>
      </c>
      <c r="B4193" t="s">
        <v>4368</v>
      </c>
      <c r="C4193" t="s">
        <v>145</v>
      </c>
      <c r="D4193" s="155">
        <v>15.61</v>
      </c>
    </row>
    <row r="4194" spans="1:4" x14ac:dyDescent="0.25">
      <c r="A4194">
        <v>39290</v>
      </c>
      <c r="B4194" t="s">
        <v>4369</v>
      </c>
      <c r="C4194" t="s">
        <v>145</v>
      </c>
      <c r="D4194" s="155">
        <v>26.35</v>
      </c>
    </row>
    <row r="4195" spans="1:4" x14ac:dyDescent="0.25">
      <c r="A4195">
        <v>39291</v>
      </c>
      <c r="B4195" t="s">
        <v>4370</v>
      </c>
      <c r="C4195" t="s">
        <v>145</v>
      </c>
      <c r="D4195" s="155">
        <v>29.14</v>
      </c>
    </row>
    <row r="4196" spans="1:4" x14ac:dyDescent="0.25">
      <c r="A4196">
        <v>41892</v>
      </c>
      <c r="B4196" t="s">
        <v>4371</v>
      </c>
      <c r="C4196" t="s">
        <v>145</v>
      </c>
      <c r="D4196" s="155">
        <v>141.56</v>
      </c>
    </row>
    <row r="4197" spans="1:4" x14ac:dyDescent="0.25">
      <c r="A4197">
        <v>7048</v>
      </c>
      <c r="B4197" t="s">
        <v>4372</v>
      </c>
      <c r="C4197" t="s">
        <v>145</v>
      </c>
      <c r="D4197" s="155">
        <v>30.55</v>
      </c>
    </row>
    <row r="4198" spans="1:4" x14ac:dyDescent="0.25">
      <c r="A4198">
        <v>7088</v>
      </c>
      <c r="B4198" t="s">
        <v>4373</v>
      </c>
      <c r="C4198" t="s">
        <v>145</v>
      </c>
      <c r="D4198" s="155">
        <v>66.819999999999993</v>
      </c>
    </row>
    <row r="4199" spans="1:4" x14ac:dyDescent="0.25">
      <c r="A4199">
        <v>20179</v>
      </c>
      <c r="B4199" t="s">
        <v>4374</v>
      </c>
      <c r="C4199" t="s">
        <v>145</v>
      </c>
      <c r="D4199" s="155">
        <v>67.819999999999993</v>
      </c>
    </row>
    <row r="4200" spans="1:4" x14ac:dyDescent="0.25">
      <c r="A4200">
        <v>20178</v>
      </c>
      <c r="B4200" t="s">
        <v>4375</v>
      </c>
      <c r="C4200" t="s">
        <v>145</v>
      </c>
      <c r="D4200" s="155">
        <v>81.290000000000006</v>
      </c>
    </row>
    <row r="4201" spans="1:4" x14ac:dyDescent="0.25">
      <c r="A4201">
        <v>20180</v>
      </c>
      <c r="B4201" t="s">
        <v>4376</v>
      </c>
      <c r="C4201" t="s">
        <v>145</v>
      </c>
      <c r="D4201" s="155">
        <v>134.15</v>
      </c>
    </row>
    <row r="4202" spans="1:4" x14ac:dyDescent="0.25">
      <c r="A4202">
        <v>20181</v>
      </c>
      <c r="B4202" t="s">
        <v>4377</v>
      </c>
      <c r="C4202" t="s">
        <v>145</v>
      </c>
      <c r="D4202" s="155">
        <v>179.63</v>
      </c>
    </row>
    <row r="4203" spans="1:4" x14ac:dyDescent="0.25">
      <c r="A4203">
        <v>20177</v>
      </c>
      <c r="B4203" t="s">
        <v>4378</v>
      </c>
      <c r="C4203" t="s">
        <v>145</v>
      </c>
      <c r="D4203" s="155">
        <v>44.43</v>
      </c>
    </row>
    <row r="4204" spans="1:4" x14ac:dyDescent="0.25">
      <c r="A4204">
        <v>7070</v>
      </c>
      <c r="B4204" t="s">
        <v>4379</v>
      </c>
      <c r="C4204" t="s">
        <v>145</v>
      </c>
      <c r="D4204" s="155">
        <v>318.83</v>
      </c>
    </row>
    <row r="4205" spans="1:4" x14ac:dyDescent="0.25">
      <c r="A4205">
        <v>40945</v>
      </c>
      <c r="B4205" t="s">
        <v>4380</v>
      </c>
      <c r="C4205" t="s">
        <v>150</v>
      </c>
      <c r="D4205" s="155">
        <v>22.73</v>
      </c>
    </row>
    <row r="4206" spans="1:4" x14ac:dyDescent="0.25">
      <c r="A4206">
        <v>40946</v>
      </c>
      <c r="B4206" t="s">
        <v>4381</v>
      </c>
      <c r="C4206" t="s">
        <v>151</v>
      </c>
      <c r="D4206" s="168">
        <v>3992.89</v>
      </c>
    </row>
    <row r="4207" spans="1:4" x14ac:dyDescent="0.25">
      <c r="A4207">
        <v>7153</v>
      </c>
      <c r="B4207" t="s">
        <v>4382</v>
      </c>
      <c r="C4207" t="s">
        <v>150</v>
      </c>
      <c r="D4207" s="155">
        <v>51.46</v>
      </c>
    </row>
    <row r="4208" spans="1:4" x14ac:dyDescent="0.25">
      <c r="A4208">
        <v>41089</v>
      </c>
      <c r="B4208" t="s">
        <v>4383</v>
      </c>
      <c r="C4208" t="s">
        <v>151</v>
      </c>
      <c r="D4208" s="168">
        <v>9035.09</v>
      </c>
    </row>
    <row r="4209" spans="1:4" x14ac:dyDescent="0.25">
      <c r="A4209">
        <v>40943</v>
      </c>
      <c r="B4209" t="s">
        <v>4384</v>
      </c>
      <c r="C4209" t="s">
        <v>150</v>
      </c>
      <c r="D4209" s="155">
        <v>36.53</v>
      </c>
    </row>
    <row r="4210" spans="1:4" x14ac:dyDescent="0.25">
      <c r="A4210">
        <v>40944</v>
      </c>
      <c r="B4210" t="s">
        <v>4385</v>
      </c>
      <c r="C4210" t="s">
        <v>151</v>
      </c>
      <c r="D4210" s="168">
        <v>6414.38</v>
      </c>
    </row>
    <row r="4211" spans="1:4" x14ac:dyDescent="0.25">
      <c r="A4211">
        <v>6175</v>
      </c>
      <c r="B4211" t="s">
        <v>4386</v>
      </c>
      <c r="C4211" t="s">
        <v>150</v>
      </c>
      <c r="D4211" s="155">
        <v>28.61</v>
      </c>
    </row>
    <row r="4212" spans="1:4" x14ac:dyDescent="0.25">
      <c r="A4212">
        <v>41092</v>
      </c>
      <c r="B4212" t="s">
        <v>4387</v>
      </c>
      <c r="C4212" t="s">
        <v>151</v>
      </c>
      <c r="D4212" s="168">
        <v>5024.5200000000004</v>
      </c>
    </row>
    <row r="4213" spans="1:4" x14ac:dyDescent="0.25">
      <c r="A4213">
        <v>37712</v>
      </c>
      <c r="B4213" t="s">
        <v>4388</v>
      </c>
      <c r="C4213" t="s">
        <v>152</v>
      </c>
      <c r="D4213" s="155">
        <v>95.86</v>
      </c>
    </row>
    <row r="4214" spans="1:4" x14ac:dyDescent="0.25">
      <c r="A4214">
        <v>34547</v>
      </c>
      <c r="B4214" t="s">
        <v>4389</v>
      </c>
      <c r="C4214" t="s">
        <v>146</v>
      </c>
      <c r="D4214" s="155">
        <v>5.99</v>
      </c>
    </row>
    <row r="4215" spans="1:4" x14ac:dyDescent="0.25">
      <c r="A4215">
        <v>34548</v>
      </c>
      <c r="B4215" t="s">
        <v>4390</v>
      </c>
      <c r="C4215" t="s">
        <v>146</v>
      </c>
      <c r="D4215" s="155">
        <v>9.83</v>
      </c>
    </row>
    <row r="4216" spans="1:4" x14ac:dyDescent="0.25">
      <c r="A4216">
        <v>34558</v>
      </c>
      <c r="B4216" t="s">
        <v>4391</v>
      </c>
      <c r="C4216" t="s">
        <v>146</v>
      </c>
      <c r="D4216" s="155">
        <v>4.87</v>
      </c>
    </row>
    <row r="4217" spans="1:4" x14ac:dyDescent="0.25">
      <c r="A4217">
        <v>34550</v>
      </c>
      <c r="B4217" t="s">
        <v>4392</v>
      </c>
      <c r="C4217" t="s">
        <v>146</v>
      </c>
      <c r="D4217" s="155">
        <v>2.59</v>
      </c>
    </row>
    <row r="4218" spans="1:4" x14ac:dyDescent="0.25">
      <c r="A4218">
        <v>34557</v>
      </c>
      <c r="B4218" t="s">
        <v>4393</v>
      </c>
      <c r="C4218" t="s">
        <v>146</v>
      </c>
      <c r="D4218" s="155">
        <v>3.79</v>
      </c>
    </row>
    <row r="4219" spans="1:4" x14ac:dyDescent="0.25">
      <c r="A4219">
        <v>37411</v>
      </c>
      <c r="B4219" t="s">
        <v>4394</v>
      </c>
      <c r="C4219" t="s">
        <v>152</v>
      </c>
      <c r="D4219" s="155">
        <v>27.76</v>
      </c>
    </row>
    <row r="4220" spans="1:4" x14ac:dyDescent="0.25">
      <c r="A4220">
        <v>39508</v>
      </c>
      <c r="B4220" t="s">
        <v>4395</v>
      </c>
      <c r="C4220" t="s">
        <v>152</v>
      </c>
      <c r="D4220" s="155">
        <v>15.59</v>
      </c>
    </row>
    <row r="4221" spans="1:4" x14ac:dyDescent="0.25">
      <c r="A4221">
        <v>39507</v>
      </c>
      <c r="B4221" t="s">
        <v>4396</v>
      </c>
      <c r="C4221" t="s">
        <v>152</v>
      </c>
      <c r="D4221" s="155">
        <v>23.26</v>
      </c>
    </row>
    <row r="4222" spans="1:4" x14ac:dyDescent="0.25">
      <c r="A4222">
        <v>7155</v>
      </c>
      <c r="B4222" t="s">
        <v>4397</v>
      </c>
      <c r="C4222" t="s">
        <v>152</v>
      </c>
      <c r="D4222" s="155">
        <v>29.86</v>
      </c>
    </row>
    <row r="4223" spans="1:4" x14ac:dyDescent="0.25">
      <c r="A4223">
        <v>42406</v>
      </c>
      <c r="B4223" t="s">
        <v>4398</v>
      </c>
      <c r="C4223" t="s">
        <v>152</v>
      </c>
      <c r="D4223" s="155">
        <v>34.24</v>
      </c>
    </row>
    <row r="4224" spans="1:4" x14ac:dyDescent="0.25">
      <c r="A4224">
        <v>7156</v>
      </c>
      <c r="B4224" t="s">
        <v>4399</v>
      </c>
      <c r="C4224" t="s">
        <v>152</v>
      </c>
      <c r="D4224" s="155">
        <v>42.84</v>
      </c>
    </row>
    <row r="4225" spans="1:4" x14ac:dyDescent="0.25">
      <c r="A4225">
        <v>43127</v>
      </c>
      <c r="B4225" t="s">
        <v>4400</v>
      </c>
      <c r="C4225" t="s">
        <v>152</v>
      </c>
      <c r="D4225" s="155">
        <v>61.31</v>
      </c>
    </row>
    <row r="4226" spans="1:4" x14ac:dyDescent="0.25">
      <c r="A4226">
        <v>10917</v>
      </c>
      <c r="B4226" t="s">
        <v>4401</v>
      </c>
      <c r="C4226" t="s">
        <v>152</v>
      </c>
      <c r="D4226" s="155">
        <v>12.94</v>
      </c>
    </row>
    <row r="4227" spans="1:4" x14ac:dyDescent="0.25">
      <c r="A4227">
        <v>21141</v>
      </c>
      <c r="B4227" t="s">
        <v>4402</v>
      </c>
      <c r="C4227" t="s">
        <v>152</v>
      </c>
      <c r="D4227" s="155">
        <v>20.03</v>
      </c>
    </row>
    <row r="4228" spans="1:4" x14ac:dyDescent="0.25">
      <c r="A4228">
        <v>39509</v>
      </c>
      <c r="B4228" t="s">
        <v>4403</v>
      </c>
      <c r="C4228" t="s">
        <v>152</v>
      </c>
      <c r="D4228" s="155">
        <v>19.27</v>
      </c>
    </row>
    <row r="4229" spans="1:4" x14ac:dyDescent="0.25">
      <c r="A4229">
        <v>44529</v>
      </c>
      <c r="B4229" t="s">
        <v>4404</v>
      </c>
      <c r="C4229" t="s">
        <v>152</v>
      </c>
      <c r="D4229" s="155">
        <v>21.95</v>
      </c>
    </row>
    <row r="4230" spans="1:4" x14ac:dyDescent="0.25">
      <c r="A4230">
        <v>7167</v>
      </c>
      <c r="B4230" t="s">
        <v>4405</v>
      </c>
      <c r="C4230" t="s">
        <v>152</v>
      </c>
      <c r="D4230" s="155">
        <v>34.17</v>
      </c>
    </row>
    <row r="4231" spans="1:4" x14ac:dyDescent="0.25">
      <c r="A4231">
        <v>10928</v>
      </c>
      <c r="B4231" t="s">
        <v>4406</v>
      </c>
      <c r="C4231" t="s">
        <v>152</v>
      </c>
      <c r="D4231" s="155">
        <v>19.63</v>
      </c>
    </row>
    <row r="4232" spans="1:4" x14ac:dyDescent="0.25">
      <c r="A4232">
        <v>10933</v>
      </c>
      <c r="B4232" t="s">
        <v>4407</v>
      </c>
      <c r="C4232" t="s">
        <v>152</v>
      </c>
      <c r="D4232" s="155">
        <v>29.61</v>
      </c>
    </row>
    <row r="4233" spans="1:4" x14ac:dyDescent="0.25">
      <c r="A4233">
        <v>7158</v>
      </c>
      <c r="B4233" t="s">
        <v>4408</v>
      </c>
      <c r="C4233" t="s">
        <v>152</v>
      </c>
      <c r="D4233" s="155">
        <v>50.22</v>
      </c>
    </row>
    <row r="4234" spans="1:4" x14ac:dyDescent="0.25">
      <c r="A4234">
        <v>10927</v>
      </c>
      <c r="B4234" t="s">
        <v>4409</v>
      </c>
      <c r="C4234" t="s">
        <v>152</v>
      </c>
      <c r="D4234" s="155">
        <v>32.119999999999997</v>
      </c>
    </row>
    <row r="4235" spans="1:4" x14ac:dyDescent="0.25">
      <c r="A4235">
        <v>7162</v>
      </c>
      <c r="B4235" t="s">
        <v>4410</v>
      </c>
      <c r="C4235" t="s">
        <v>152</v>
      </c>
      <c r="D4235" s="155">
        <v>78.59</v>
      </c>
    </row>
    <row r="4236" spans="1:4" x14ac:dyDescent="0.25">
      <c r="A4236">
        <v>10932</v>
      </c>
      <c r="B4236" t="s">
        <v>4411</v>
      </c>
      <c r="C4236" t="s">
        <v>152</v>
      </c>
      <c r="D4236" s="155">
        <v>136.69</v>
      </c>
    </row>
    <row r="4237" spans="1:4" x14ac:dyDescent="0.25">
      <c r="A4237">
        <v>10937</v>
      </c>
      <c r="B4237" t="s">
        <v>4412</v>
      </c>
      <c r="C4237" t="s">
        <v>152</v>
      </c>
      <c r="D4237" s="155">
        <v>35.130000000000003</v>
      </c>
    </row>
    <row r="4238" spans="1:4" x14ac:dyDescent="0.25">
      <c r="A4238">
        <v>10935</v>
      </c>
      <c r="B4238" t="s">
        <v>4413</v>
      </c>
      <c r="C4238" t="s">
        <v>152</v>
      </c>
      <c r="D4238" s="155">
        <v>60.93</v>
      </c>
    </row>
    <row r="4239" spans="1:4" x14ac:dyDescent="0.25">
      <c r="A4239">
        <v>10931</v>
      </c>
      <c r="B4239" t="s">
        <v>4414</v>
      </c>
      <c r="C4239" t="s">
        <v>152</v>
      </c>
      <c r="D4239" s="155">
        <v>17.14</v>
      </c>
    </row>
    <row r="4240" spans="1:4" x14ac:dyDescent="0.25">
      <c r="A4240">
        <v>7164</v>
      </c>
      <c r="B4240" t="s">
        <v>4415</v>
      </c>
      <c r="C4240" t="s">
        <v>152</v>
      </c>
      <c r="D4240" s="155">
        <v>56.72</v>
      </c>
    </row>
    <row r="4241" spans="1:4" x14ac:dyDescent="0.25">
      <c r="A4241">
        <v>36887</v>
      </c>
      <c r="B4241" t="s">
        <v>4416</v>
      </c>
      <c r="C4241" t="s">
        <v>152</v>
      </c>
      <c r="D4241" s="155">
        <v>12.05</v>
      </c>
    </row>
    <row r="4242" spans="1:4" x14ac:dyDescent="0.25">
      <c r="A4242">
        <v>34630</v>
      </c>
      <c r="B4242" t="s">
        <v>4417</v>
      </c>
      <c r="C4242" t="s">
        <v>145</v>
      </c>
      <c r="D4242" s="168">
        <v>1557.96</v>
      </c>
    </row>
    <row r="4243" spans="1:4" x14ac:dyDescent="0.25">
      <c r="A4243">
        <v>7161</v>
      </c>
      <c r="B4243" t="s">
        <v>4418</v>
      </c>
      <c r="C4243" t="s">
        <v>152</v>
      </c>
      <c r="D4243" s="155">
        <v>7.06</v>
      </c>
    </row>
    <row r="4244" spans="1:4" x14ac:dyDescent="0.25">
      <c r="A4244">
        <v>7170</v>
      </c>
      <c r="B4244" t="s">
        <v>4419</v>
      </c>
      <c r="C4244" t="s">
        <v>152</v>
      </c>
      <c r="D4244" s="155">
        <v>2.91</v>
      </c>
    </row>
    <row r="4245" spans="1:4" x14ac:dyDescent="0.25">
      <c r="A4245">
        <v>37524</v>
      </c>
      <c r="B4245" t="s">
        <v>4420</v>
      </c>
      <c r="C4245" t="s">
        <v>146</v>
      </c>
      <c r="D4245" s="155">
        <v>2.66</v>
      </c>
    </row>
    <row r="4246" spans="1:4" x14ac:dyDescent="0.25">
      <c r="A4246">
        <v>37525</v>
      </c>
      <c r="B4246" t="s">
        <v>4421</v>
      </c>
      <c r="C4246" t="s">
        <v>146</v>
      </c>
      <c r="D4246" s="155">
        <v>3.64</v>
      </c>
    </row>
    <row r="4247" spans="1:4" x14ac:dyDescent="0.25">
      <c r="A4247">
        <v>36789</v>
      </c>
      <c r="B4247" t="s">
        <v>4422</v>
      </c>
      <c r="C4247" t="s">
        <v>145</v>
      </c>
      <c r="D4247" s="155">
        <v>1.23</v>
      </c>
    </row>
    <row r="4248" spans="1:4" x14ac:dyDescent="0.25">
      <c r="A4248">
        <v>7173</v>
      </c>
      <c r="B4248" t="s">
        <v>4423</v>
      </c>
      <c r="C4248" t="s">
        <v>164</v>
      </c>
      <c r="D4248" s="155">
        <v>800</v>
      </c>
    </row>
    <row r="4249" spans="1:4" x14ac:dyDescent="0.25">
      <c r="A4249">
        <v>7175</v>
      </c>
      <c r="B4249" t="s">
        <v>4424</v>
      </c>
      <c r="C4249" t="s">
        <v>145</v>
      </c>
      <c r="D4249" s="155">
        <v>0.9</v>
      </c>
    </row>
    <row r="4250" spans="1:4" x14ac:dyDescent="0.25">
      <c r="A4250">
        <v>40741</v>
      </c>
      <c r="B4250" t="s">
        <v>4425</v>
      </c>
      <c r="C4250" t="s">
        <v>145</v>
      </c>
      <c r="D4250" s="155">
        <v>2.89</v>
      </c>
    </row>
    <row r="4251" spans="1:4" x14ac:dyDescent="0.25">
      <c r="A4251">
        <v>7184</v>
      </c>
      <c r="B4251" t="s">
        <v>4426</v>
      </c>
      <c r="C4251" t="s">
        <v>152</v>
      </c>
      <c r="D4251" s="155">
        <v>60</v>
      </c>
    </row>
    <row r="4252" spans="1:4" x14ac:dyDescent="0.25">
      <c r="A4252">
        <v>34458</v>
      </c>
      <c r="B4252" t="s">
        <v>4427</v>
      </c>
      <c r="C4252" t="s">
        <v>145</v>
      </c>
      <c r="D4252" s="155">
        <v>158.83000000000001</v>
      </c>
    </row>
    <row r="4253" spans="1:4" x14ac:dyDescent="0.25">
      <c r="A4253">
        <v>34464</v>
      </c>
      <c r="B4253" t="s">
        <v>4428</v>
      </c>
      <c r="C4253" t="s">
        <v>145</v>
      </c>
      <c r="D4253" s="155">
        <v>236.43</v>
      </c>
    </row>
    <row r="4254" spans="1:4" x14ac:dyDescent="0.25">
      <c r="A4254">
        <v>34468</v>
      </c>
      <c r="B4254" t="s">
        <v>4429</v>
      </c>
      <c r="C4254" t="s">
        <v>145</v>
      </c>
      <c r="D4254" s="155">
        <v>298.07</v>
      </c>
    </row>
    <row r="4255" spans="1:4" x14ac:dyDescent="0.25">
      <c r="A4255">
        <v>34473</v>
      </c>
      <c r="B4255" t="s">
        <v>4430</v>
      </c>
      <c r="C4255" t="s">
        <v>145</v>
      </c>
      <c r="D4255" s="155">
        <v>180.82</v>
      </c>
    </row>
    <row r="4256" spans="1:4" x14ac:dyDescent="0.25">
      <c r="A4256">
        <v>34480</v>
      </c>
      <c r="B4256" t="s">
        <v>4431</v>
      </c>
      <c r="C4256" t="s">
        <v>145</v>
      </c>
      <c r="D4256" s="155">
        <v>334.16</v>
      </c>
    </row>
    <row r="4257" spans="1:4" x14ac:dyDescent="0.25">
      <c r="A4257">
        <v>34486</v>
      </c>
      <c r="B4257" t="s">
        <v>4432</v>
      </c>
      <c r="C4257" t="s">
        <v>145</v>
      </c>
      <c r="D4257" s="155">
        <v>395.63</v>
      </c>
    </row>
    <row r="4258" spans="1:4" x14ac:dyDescent="0.25">
      <c r="A4258">
        <v>7190</v>
      </c>
      <c r="B4258" t="s">
        <v>4433</v>
      </c>
      <c r="C4258" t="s">
        <v>145</v>
      </c>
      <c r="D4258" s="155">
        <v>13.21</v>
      </c>
    </row>
    <row r="4259" spans="1:4" x14ac:dyDescent="0.25">
      <c r="A4259">
        <v>34417</v>
      </c>
      <c r="B4259" t="s">
        <v>4434</v>
      </c>
      <c r="C4259" t="s">
        <v>145</v>
      </c>
      <c r="D4259" s="155">
        <v>21.14</v>
      </c>
    </row>
    <row r="4260" spans="1:4" x14ac:dyDescent="0.25">
      <c r="A4260">
        <v>7213</v>
      </c>
      <c r="B4260" t="s">
        <v>4435</v>
      </c>
      <c r="C4260" t="s">
        <v>152</v>
      </c>
      <c r="D4260" s="155">
        <v>19.38</v>
      </c>
    </row>
    <row r="4261" spans="1:4" x14ac:dyDescent="0.25">
      <c r="A4261">
        <v>7195</v>
      </c>
      <c r="B4261" t="s">
        <v>4436</v>
      </c>
      <c r="C4261" t="s">
        <v>145</v>
      </c>
      <c r="D4261" s="155">
        <v>56.91</v>
      </c>
    </row>
    <row r="4262" spans="1:4" x14ac:dyDescent="0.25">
      <c r="A4262">
        <v>7186</v>
      </c>
      <c r="B4262" t="s">
        <v>4437</v>
      </c>
      <c r="C4262" t="s">
        <v>145</v>
      </c>
      <c r="D4262" s="155">
        <v>62</v>
      </c>
    </row>
    <row r="4263" spans="1:4" x14ac:dyDescent="0.25">
      <c r="A4263">
        <v>7194</v>
      </c>
      <c r="B4263" t="s">
        <v>4438</v>
      </c>
      <c r="C4263" t="s">
        <v>152</v>
      </c>
      <c r="D4263" s="155">
        <v>28.58</v>
      </c>
    </row>
    <row r="4264" spans="1:4" x14ac:dyDescent="0.25">
      <c r="A4264">
        <v>7197</v>
      </c>
      <c r="B4264" t="s">
        <v>4439</v>
      </c>
      <c r="C4264" t="s">
        <v>145</v>
      </c>
      <c r="D4264" s="155">
        <v>120.65</v>
      </c>
    </row>
    <row r="4265" spans="1:4" x14ac:dyDescent="0.25">
      <c r="A4265">
        <v>7192</v>
      </c>
      <c r="B4265" t="s">
        <v>4440</v>
      </c>
      <c r="C4265" t="s">
        <v>145</v>
      </c>
      <c r="D4265" s="155">
        <v>108.09</v>
      </c>
    </row>
    <row r="4266" spans="1:4" x14ac:dyDescent="0.25">
      <c r="A4266">
        <v>7193</v>
      </c>
      <c r="B4266" t="s">
        <v>4441</v>
      </c>
      <c r="C4266" t="s">
        <v>145</v>
      </c>
      <c r="D4266" s="155">
        <v>121.7</v>
      </c>
    </row>
    <row r="4267" spans="1:4" x14ac:dyDescent="0.25">
      <c r="A4267">
        <v>7189</v>
      </c>
      <c r="B4267" t="s">
        <v>4442</v>
      </c>
      <c r="C4267" t="s">
        <v>145</v>
      </c>
      <c r="D4267" s="155">
        <v>141.43</v>
      </c>
    </row>
    <row r="4268" spans="1:4" x14ac:dyDescent="0.25">
      <c r="A4268">
        <v>34402</v>
      </c>
      <c r="B4268" t="s">
        <v>4443</v>
      </c>
      <c r="C4268" t="s">
        <v>145</v>
      </c>
      <c r="D4268" s="155">
        <v>199.67</v>
      </c>
    </row>
    <row r="4269" spans="1:4" x14ac:dyDescent="0.25">
      <c r="A4269">
        <v>7245</v>
      </c>
      <c r="B4269" t="s">
        <v>4444</v>
      </c>
      <c r="C4269" t="s">
        <v>145</v>
      </c>
      <c r="D4269" s="155">
        <v>43.04</v>
      </c>
    </row>
    <row r="4270" spans="1:4" x14ac:dyDescent="0.25">
      <c r="A4270">
        <v>34425</v>
      </c>
      <c r="B4270" t="s">
        <v>4445</v>
      </c>
      <c r="C4270" t="s">
        <v>145</v>
      </c>
      <c r="D4270" s="155">
        <v>128.26</v>
      </c>
    </row>
    <row r="4271" spans="1:4" x14ac:dyDescent="0.25">
      <c r="A4271">
        <v>7223</v>
      </c>
      <c r="B4271" t="s">
        <v>4446</v>
      </c>
      <c r="C4271" t="s">
        <v>145</v>
      </c>
      <c r="D4271" s="155">
        <v>142.94</v>
      </c>
    </row>
    <row r="4272" spans="1:4" x14ac:dyDescent="0.25">
      <c r="A4272">
        <v>7234</v>
      </c>
      <c r="B4272" t="s">
        <v>4447</v>
      </c>
      <c r="C4272" t="s">
        <v>145</v>
      </c>
      <c r="D4272" s="155">
        <v>215.69</v>
      </c>
    </row>
    <row r="4273" spans="1:4" x14ac:dyDescent="0.25">
      <c r="A4273">
        <v>7224</v>
      </c>
      <c r="B4273" t="s">
        <v>4448</v>
      </c>
      <c r="C4273" t="s">
        <v>145</v>
      </c>
      <c r="D4273" s="155">
        <v>262.77</v>
      </c>
    </row>
    <row r="4274" spans="1:4" x14ac:dyDescent="0.25">
      <c r="A4274">
        <v>7225</v>
      </c>
      <c r="B4274" t="s">
        <v>4449</v>
      </c>
      <c r="C4274" t="s">
        <v>145</v>
      </c>
      <c r="D4274" s="155">
        <v>281.76</v>
      </c>
    </row>
    <row r="4275" spans="1:4" x14ac:dyDescent="0.25">
      <c r="A4275">
        <v>7226</v>
      </c>
      <c r="B4275" t="s">
        <v>4450</v>
      </c>
      <c r="C4275" t="s">
        <v>145</v>
      </c>
      <c r="D4275" s="155">
        <v>300.67</v>
      </c>
    </row>
    <row r="4276" spans="1:4" x14ac:dyDescent="0.25">
      <c r="A4276">
        <v>7227</v>
      </c>
      <c r="B4276" t="s">
        <v>4451</v>
      </c>
      <c r="C4276" t="s">
        <v>145</v>
      </c>
      <c r="D4276" s="155">
        <v>342.25</v>
      </c>
    </row>
    <row r="4277" spans="1:4" x14ac:dyDescent="0.25">
      <c r="A4277">
        <v>7212</v>
      </c>
      <c r="B4277" t="s">
        <v>4452</v>
      </c>
      <c r="C4277" t="s">
        <v>145</v>
      </c>
      <c r="D4277" s="155">
        <v>376.04</v>
      </c>
    </row>
    <row r="4278" spans="1:4" x14ac:dyDescent="0.25">
      <c r="A4278">
        <v>7229</v>
      </c>
      <c r="B4278" t="s">
        <v>4453</v>
      </c>
      <c r="C4278" t="s">
        <v>145</v>
      </c>
      <c r="D4278" s="155">
        <v>238.36</v>
      </c>
    </row>
    <row r="4279" spans="1:4" x14ac:dyDescent="0.25">
      <c r="A4279">
        <v>7230</v>
      </c>
      <c r="B4279" t="s">
        <v>4454</v>
      </c>
      <c r="C4279" t="s">
        <v>145</v>
      </c>
      <c r="D4279" s="155">
        <v>396.82</v>
      </c>
    </row>
    <row r="4280" spans="1:4" x14ac:dyDescent="0.25">
      <c r="A4280">
        <v>7231</v>
      </c>
      <c r="B4280" t="s">
        <v>4455</v>
      </c>
      <c r="C4280" t="s">
        <v>145</v>
      </c>
      <c r="D4280" s="155">
        <v>562.92999999999995</v>
      </c>
    </row>
    <row r="4281" spans="1:4" x14ac:dyDescent="0.25">
      <c r="A4281">
        <v>7220</v>
      </c>
      <c r="B4281" t="s">
        <v>4456</v>
      </c>
      <c r="C4281" t="s">
        <v>145</v>
      </c>
      <c r="D4281" s="155">
        <v>694.88</v>
      </c>
    </row>
    <row r="4282" spans="1:4" x14ac:dyDescent="0.25">
      <c r="A4282">
        <v>34447</v>
      </c>
      <c r="B4282" t="s">
        <v>4457</v>
      </c>
      <c r="C4282" t="s">
        <v>145</v>
      </c>
      <c r="D4282" s="155">
        <v>776.97</v>
      </c>
    </row>
    <row r="4283" spans="1:4" x14ac:dyDescent="0.25">
      <c r="A4283">
        <v>7233</v>
      </c>
      <c r="B4283" t="s">
        <v>4458</v>
      </c>
      <c r="C4283" t="s">
        <v>145</v>
      </c>
      <c r="D4283" s="155">
        <v>891.31</v>
      </c>
    </row>
    <row r="4284" spans="1:4" x14ac:dyDescent="0.25">
      <c r="A4284">
        <v>40740</v>
      </c>
      <c r="B4284" t="s">
        <v>4459</v>
      </c>
      <c r="C4284" t="s">
        <v>152</v>
      </c>
      <c r="D4284" s="155">
        <v>195.53</v>
      </c>
    </row>
    <row r="4285" spans="1:4" x14ac:dyDescent="0.25">
      <c r="A4285">
        <v>25007</v>
      </c>
      <c r="B4285" t="s">
        <v>4460</v>
      </c>
      <c r="C4285" t="s">
        <v>152</v>
      </c>
      <c r="D4285" s="155">
        <v>55.95</v>
      </c>
    </row>
    <row r="4286" spans="1:4" x14ac:dyDescent="0.25">
      <c r="A4286">
        <v>43071</v>
      </c>
      <c r="B4286" t="s">
        <v>4461</v>
      </c>
      <c r="C4286" t="s">
        <v>152</v>
      </c>
      <c r="D4286" s="155">
        <v>220.17</v>
      </c>
    </row>
    <row r="4287" spans="1:4" x14ac:dyDescent="0.25">
      <c r="A4287">
        <v>39520</v>
      </c>
      <c r="B4287" t="s">
        <v>4462</v>
      </c>
      <c r="C4287" t="s">
        <v>152</v>
      </c>
      <c r="D4287" s="155">
        <v>179.62</v>
      </c>
    </row>
    <row r="4288" spans="1:4" x14ac:dyDescent="0.25">
      <c r="A4288">
        <v>39521</v>
      </c>
      <c r="B4288" t="s">
        <v>4463</v>
      </c>
      <c r="C4288" t="s">
        <v>152</v>
      </c>
      <c r="D4288" s="155">
        <v>185.49</v>
      </c>
    </row>
    <row r="4289" spans="1:4" x14ac:dyDescent="0.25">
      <c r="A4289">
        <v>39522</v>
      </c>
      <c r="B4289" t="s">
        <v>4464</v>
      </c>
      <c r="C4289" t="s">
        <v>152</v>
      </c>
      <c r="D4289" s="155">
        <v>191.54</v>
      </c>
    </row>
    <row r="4290" spans="1:4" x14ac:dyDescent="0.25">
      <c r="A4290">
        <v>7243</v>
      </c>
      <c r="B4290" t="s">
        <v>4465</v>
      </c>
      <c r="C4290" t="s">
        <v>152</v>
      </c>
      <c r="D4290" s="155">
        <v>58.47</v>
      </c>
    </row>
    <row r="4291" spans="1:4" x14ac:dyDescent="0.25">
      <c r="A4291">
        <v>11067</v>
      </c>
      <c r="B4291" t="s">
        <v>4466</v>
      </c>
      <c r="C4291" t="s">
        <v>145</v>
      </c>
      <c r="D4291" s="155">
        <v>382.57</v>
      </c>
    </row>
    <row r="4292" spans="1:4" x14ac:dyDescent="0.25">
      <c r="A4292">
        <v>11068</v>
      </c>
      <c r="B4292" t="s">
        <v>4467</v>
      </c>
      <c r="C4292" t="s">
        <v>145</v>
      </c>
      <c r="D4292" s="155">
        <v>483.32</v>
      </c>
    </row>
    <row r="4293" spans="1:4" x14ac:dyDescent="0.25">
      <c r="A4293">
        <v>7246</v>
      </c>
      <c r="B4293" t="s">
        <v>4468</v>
      </c>
      <c r="C4293" t="s">
        <v>145</v>
      </c>
      <c r="D4293" s="155">
        <v>47.53</v>
      </c>
    </row>
    <row r="4294" spans="1:4" x14ac:dyDescent="0.25">
      <c r="A4294">
        <v>41097</v>
      </c>
      <c r="B4294" t="s">
        <v>4469</v>
      </c>
      <c r="C4294" t="s">
        <v>151</v>
      </c>
      <c r="D4294" s="168">
        <v>3669.08</v>
      </c>
    </row>
    <row r="4295" spans="1:4" x14ac:dyDescent="0.25">
      <c r="A4295">
        <v>12869</v>
      </c>
      <c r="B4295" t="s">
        <v>4470</v>
      </c>
      <c r="C4295" t="s">
        <v>150</v>
      </c>
      <c r="D4295" s="155">
        <v>20.89</v>
      </c>
    </row>
    <row r="4296" spans="1:4" x14ac:dyDescent="0.25">
      <c r="A4296">
        <v>1574</v>
      </c>
      <c r="B4296" t="s">
        <v>4471</v>
      </c>
      <c r="C4296" t="s">
        <v>145</v>
      </c>
      <c r="D4296" s="155">
        <v>1.79</v>
      </c>
    </row>
    <row r="4297" spans="1:4" x14ac:dyDescent="0.25">
      <c r="A4297">
        <v>1581</v>
      </c>
      <c r="B4297" t="s">
        <v>4472</v>
      </c>
      <c r="C4297" t="s">
        <v>145</v>
      </c>
      <c r="D4297" s="155">
        <v>12.39</v>
      </c>
    </row>
    <row r="4298" spans="1:4" x14ac:dyDescent="0.25">
      <c r="A4298">
        <v>1575</v>
      </c>
      <c r="B4298" t="s">
        <v>4473</v>
      </c>
      <c r="C4298" t="s">
        <v>145</v>
      </c>
      <c r="D4298" s="155">
        <v>2.12</v>
      </c>
    </row>
    <row r="4299" spans="1:4" x14ac:dyDescent="0.25">
      <c r="A4299">
        <v>1570</v>
      </c>
      <c r="B4299" t="s">
        <v>4474</v>
      </c>
      <c r="C4299" t="s">
        <v>145</v>
      </c>
      <c r="D4299" s="155">
        <v>1.06</v>
      </c>
    </row>
    <row r="4300" spans="1:4" x14ac:dyDescent="0.25">
      <c r="A4300">
        <v>1576</v>
      </c>
      <c r="B4300" t="s">
        <v>4475</v>
      </c>
      <c r="C4300" t="s">
        <v>145</v>
      </c>
      <c r="D4300" s="155">
        <v>2.93</v>
      </c>
    </row>
    <row r="4301" spans="1:4" x14ac:dyDescent="0.25">
      <c r="A4301">
        <v>1577</v>
      </c>
      <c r="B4301" t="s">
        <v>4476</v>
      </c>
      <c r="C4301" t="s">
        <v>145</v>
      </c>
      <c r="D4301" s="155">
        <v>3.31</v>
      </c>
    </row>
    <row r="4302" spans="1:4" x14ac:dyDescent="0.25">
      <c r="A4302">
        <v>1571</v>
      </c>
      <c r="B4302" t="s">
        <v>4477</v>
      </c>
      <c r="C4302" t="s">
        <v>145</v>
      </c>
      <c r="D4302" s="155">
        <v>1.38</v>
      </c>
    </row>
    <row r="4303" spans="1:4" x14ac:dyDescent="0.25">
      <c r="A4303">
        <v>1578</v>
      </c>
      <c r="B4303" t="s">
        <v>4478</v>
      </c>
      <c r="C4303" t="s">
        <v>145</v>
      </c>
      <c r="D4303" s="155">
        <v>5.74</v>
      </c>
    </row>
    <row r="4304" spans="1:4" x14ac:dyDescent="0.25">
      <c r="A4304">
        <v>1573</v>
      </c>
      <c r="B4304" t="s">
        <v>4479</v>
      </c>
      <c r="C4304" t="s">
        <v>145</v>
      </c>
      <c r="D4304" s="155">
        <v>1.65</v>
      </c>
    </row>
    <row r="4305" spans="1:4" x14ac:dyDescent="0.25">
      <c r="A4305">
        <v>1579</v>
      </c>
      <c r="B4305" t="s">
        <v>4480</v>
      </c>
      <c r="C4305" t="s">
        <v>145</v>
      </c>
      <c r="D4305" s="155">
        <v>7.16</v>
      </c>
    </row>
    <row r="4306" spans="1:4" x14ac:dyDescent="0.25">
      <c r="A4306">
        <v>1580</v>
      </c>
      <c r="B4306" t="s">
        <v>4481</v>
      </c>
      <c r="C4306" t="s">
        <v>145</v>
      </c>
      <c r="D4306" s="155">
        <v>8.81</v>
      </c>
    </row>
    <row r="4307" spans="1:4" x14ac:dyDescent="0.25">
      <c r="A4307">
        <v>39321</v>
      </c>
      <c r="B4307" t="s">
        <v>4482</v>
      </c>
      <c r="C4307" t="s">
        <v>145</v>
      </c>
      <c r="D4307" s="155">
        <v>33.979999999999997</v>
      </c>
    </row>
    <row r="4308" spans="1:4" x14ac:dyDescent="0.25">
      <c r="A4308">
        <v>39319</v>
      </c>
      <c r="B4308" t="s">
        <v>4483</v>
      </c>
      <c r="C4308" t="s">
        <v>145</v>
      </c>
      <c r="D4308" s="155">
        <v>14.14</v>
      </c>
    </row>
    <row r="4309" spans="1:4" x14ac:dyDescent="0.25">
      <c r="A4309">
        <v>39320</v>
      </c>
      <c r="B4309" t="s">
        <v>4484</v>
      </c>
      <c r="C4309" t="s">
        <v>145</v>
      </c>
      <c r="D4309" s="155">
        <v>27.18</v>
      </c>
    </row>
    <row r="4310" spans="1:4" x14ac:dyDescent="0.25">
      <c r="A4310">
        <v>1591</v>
      </c>
      <c r="B4310" t="s">
        <v>4485</v>
      </c>
      <c r="C4310" t="s">
        <v>145</v>
      </c>
      <c r="D4310" s="155">
        <v>27.33</v>
      </c>
    </row>
    <row r="4311" spans="1:4" x14ac:dyDescent="0.25">
      <c r="A4311">
        <v>1547</v>
      </c>
      <c r="B4311" t="s">
        <v>4486</v>
      </c>
      <c r="C4311" t="s">
        <v>145</v>
      </c>
      <c r="D4311" s="155">
        <v>143.19999999999999</v>
      </c>
    </row>
    <row r="4312" spans="1:4" x14ac:dyDescent="0.25">
      <c r="A4312">
        <v>38196</v>
      </c>
      <c r="B4312" t="s">
        <v>4487</v>
      </c>
      <c r="C4312" t="s">
        <v>145</v>
      </c>
      <c r="D4312" s="155">
        <v>27.89</v>
      </c>
    </row>
    <row r="4313" spans="1:4" x14ac:dyDescent="0.25">
      <c r="A4313">
        <v>1543</v>
      </c>
      <c r="B4313" t="s">
        <v>4488</v>
      </c>
      <c r="C4313" t="s">
        <v>145</v>
      </c>
      <c r="D4313" s="155">
        <v>29.64</v>
      </c>
    </row>
    <row r="4314" spans="1:4" x14ac:dyDescent="0.25">
      <c r="A4314">
        <v>1585</v>
      </c>
      <c r="B4314" t="s">
        <v>4489</v>
      </c>
      <c r="C4314" t="s">
        <v>145</v>
      </c>
      <c r="D4314" s="155">
        <v>5.74</v>
      </c>
    </row>
    <row r="4315" spans="1:4" x14ac:dyDescent="0.25">
      <c r="A4315">
        <v>1593</v>
      </c>
      <c r="B4315" t="s">
        <v>4490</v>
      </c>
      <c r="C4315" t="s">
        <v>145</v>
      </c>
      <c r="D4315" s="155">
        <v>30.48</v>
      </c>
    </row>
    <row r="4316" spans="1:4" x14ac:dyDescent="0.25">
      <c r="A4316">
        <v>11838</v>
      </c>
      <c r="B4316" t="s">
        <v>4491</v>
      </c>
      <c r="C4316" t="s">
        <v>145</v>
      </c>
      <c r="D4316" s="155">
        <v>40.22</v>
      </c>
    </row>
    <row r="4317" spans="1:4" x14ac:dyDescent="0.25">
      <c r="A4317">
        <v>1594</v>
      </c>
      <c r="B4317" t="s">
        <v>4492</v>
      </c>
      <c r="C4317" t="s">
        <v>145</v>
      </c>
      <c r="D4317" s="155">
        <v>40.659999999999997</v>
      </c>
    </row>
    <row r="4318" spans="1:4" x14ac:dyDescent="0.25">
      <c r="A4318">
        <v>1586</v>
      </c>
      <c r="B4318" t="s">
        <v>4493</v>
      </c>
      <c r="C4318" t="s">
        <v>145</v>
      </c>
      <c r="D4318" s="155">
        <v>7.26</v>
      </c>
    </row>
    <row r="4319" spans="1:4" x14ac:dyDescent="0.25">
      <c r="A4319">
        <v>11839</v>
      </c>
      <c r="B4319" t="s">
        <v>4494</v>
      </c>
      <c r="C4319" t="s">
        <v>145</v>
      </c>
      <c r="D4319" s="155">
        <v>58.52</v>
      </c>
    </row>
    <row r="4320" spans="1:4" x14ac:dyDescent="0.25">
      <c r="A4320">
        <v>1587</v>
      </c>
      <c r="B4320" t="s">
        <v>4495</v>
      </c>
      <c r="C4320" t="s">
        <v>145</v>
      </c>
      <c r="D4320" s="155">
        <v>7.4</v>
      </c>
    </row>
    <row r="4321" spans="1:4" x14ac:dyDescent="0.25">
      <c r="A4321">
        <v>1545</v>
      </c>
      <c r="B4321" t="s">
        <v>4496</v>
      </c>
      <c r="C4321" t="s">
        <v>145</v>
      </c>
      <c r="D4321" s="155">
        <v>70.22</v>
      </c>
    </row>
    <row r="4322" spans="1:4" x14ac:dyDescent="0.25">
      <c r="A4322">
        <v>1588</v>
      </c>
      <c r="B4322" t="s">
        <v>4497</v>
      </c>
      <c r="C4322" t="s">
        <v>145</v>
      </c>
      <c r="D4322" s="155">
        <v>10.15</v>
      </c>
    </row>
    <row r="4323" spans="1:4" x14ac:dyDescent="0.25">
      <c r="A4323">
        <v>1535</v>
      </c>
      <c r="B4323" t="s">
        <v>4498</v>
      </c>
      <c r="C4323" t="s">
        <v>145</v>
      </c>
      <c r="D4323" s="155">
        <v>5.85</v>
      </c>
    </row>
    <row r="4324" spans="1:4" x14ac:dyDescent="0.25">
      <c r="A4324">
        <v>1589</v>
      </c>
      <c r="B4324" t="s">
        <v>4499</v>
      </c>
      <c r="C4324" t="s">
        <v>145</v>
      </c>
      <c r="D4324" s="155">
        <v>10.47</v>
      </c>
    </row>
    <row r="4325" spans="1:4" x14ac:dyDescent="0.25">
      <c r="A4325">
        <v>1546</v>
      </c>
      <c r="B4325" t="s">
        <v>4500</v>
      </c>
      <c r="C4325" t="s">
        <v>145</v>
      </c>
      <c r="D4325" s="155">
        <v>118.5</v>
      </c>
    </row>
    <row r="4326" spans="1:4" x14ac:dyDescent="0.25">
      <c r="A4326">
        <v>1590</v>
      </c>
      <c r="B4326" t="s">
        <v>4501</v>
      </c>
      <c r="C4326" t="s">
        <v>145</v>
      </c>
      <c r="D4326" s="155">
        <v>18.43</v>
      </c>
    </row>
    <row r="4327" spans="1:4" x14ac:dyDescent="0.25">
      <c r="A4327">
        <v>1542</v>
      </c>
      <c r="B4327" t="s">
        <v>4502</v>
      </c>
      <c r="C4327" t="s">
        <v>145</v>
      </c>
      <c r="D4327" s="155">
        <v>24.41</v>
      </c>
    </row>
    <row r="4328" spans="1:4" x14ac:dyDescent="0.25">
      <c r="A4328">
        <v>38415</v>
      </c>
      <c r="B4328" t="s">
        <v>4503</v>
      </c>
      <c r="C4328" t="s">
        <v>145</v>
      </c>
      <c r="D4328" s="155">
        <v>891.54</v>
      </c>
    </row>
    <row r="4329" spans="1:4" x14ac:dyDescent="0.25">
      <c r="A4329">
        <v>38414</v>
      </c>
      <c r="B4329" t="s">
        <v>4504</v>
      </c>
      <c r="C4329" t="s">
        <v>145</v>
      </c>
      <c r="D4329" s="168">
        <v>1251.28</v>
      </c>
    </row>
    <row r="4330" spans="1:4" x14ac:dyDescent="0.25">
      <c r="A4330">
        <v>38128</v>
      </c>
      <c r="B4330" t="s">
        <v>4505</v>
      </c>
      <c r="C4330" t="s">
        <v>147</v>
      </c>
      <c r="D4330" s="155">
        <v>0.82</v>
      </c>
    </row>
    <row r="4331" spans="1:4" x14ac:dyDescent="0.25">
      <c r="A4331">
        <v>7253</v>
      </c>
      <c r="B4331" t="s">
        <v>4506</v>
      </c>
      <c r="C4331" t="s">
        <v>149</v>
      </c>
      <c r="D4331" s="155">
        <v>175.71</v>
      </c>
    </row>
    <row r="4332" spans="1:4" x14ac:dyDescent="0.25">
      <c r="A4332">
        <v>4806</v>
      </c>
      <c r="B4332" t="s">
        <v>4507</v>
      </c>
      <c r="C4332" t="s">
        <v>146</v>
      </c>
      <c r="D4332" s="155">
        <v>19.350000000000001</v>
      </c>
    </row>
    <row r="4333" spans="1:4" x14ac:dyDescent="0.25">
      <c r="A4333">
        <v>34401</v>
      </c>
      <c r="B4333" t="s">
        <v>4508</v>
      </c>
      <c r="C4333" t="s">
        <v>145</v>
      </c>
      <c r="D4333" s="155">
        <v>1.26</v>
      </c>
    </row>
    <row r="4334" spans="1:4" x14ac:dyDescent="0.25">
      <c r="A4334">
        <v>7260</v>
      </c>
      <c r="B4334" t="s">
        <v>4509</v>
      </c>
      <c r="C4334" t="s">
        <v>145</v>
      </c>
      <c r="D4334" s="155">
        <v>1.1200000000000001</v>
      </c>
    </row>
    <row r="4335" spans="1:4" x14ac:dyDescent="0.25">
      <c r="A4335">
        <v>7256</v>
      </c>
      <c r="B4335" t="s">
        <v>4510</v>
      </c>
      <c r="C4335" t="s">
        <v>145</v>
      </c>
      <c r="D4335" s="155">
        <v>1.1100000000000001</v>
      </c>
    </row>
    <row r="4336" spans="1:4" x14ac:dyDescent="0.25">
      <c r="A4336">
        <v>7258</v>
      </c>
      <c r="B4336" t="s">
        <v>4511</v>
      </c>
      <c r="C4336" t="s">
        <v>145</v>
      </c>
      <c r="D4336" s="155">
        <v>0.45</v>
      </c>
    </row>
    <row r="4337" spans="1:4" x14ac:dyDescent="0.25">
      <c r="A4337">
        <v>34400</v>
      </c>
      <c r="B4337" t="s">
        <v>4512</v>
      </c>
      <c r="C4337" t="s">
        <v>145</v>
      </c>
      <c r="D4337" s="155">
        <v>1.95</v>
      </c>
    </row>
    <row r="4338" spans="1:4" x14ac:dyDescent="0.25">
      <c r="A4338">
        <v>10617</v>
      </c>
      <c r="B4338" t="s">
        <v>4513</v>
      </c>
      <c r="C4338" t="s">
        <v>145</v>
      </c>
      <c r="D4338" s="155">
        <v>3.72</v>
      </c>
    </row>
    <row r="4339" spans="1:4" x14ac:dyDescent="0.25">
      <c r="A4339">
        <v>44261</v>
      </c>
      <c r="B4339" t="s">
        <v>4514</v>
      </c>
      <c r="C4339" t="s">
        <v>145</v>
      </c>
      <c r="D4339" s="155">
        <v>225.74</v>
      </c>
    </row>
    <row r="4340" spans="1:4" x14ac:dyDescent="0.25">
      <c r="A4340">
        <v>7274</v>
      </c>
      <c r="B4340" t="s">
        <v>4515</v>
      </c>
      <c r="C4340" t="s">
        <v>145</v>
      </c>
      <c r="D4340" s="155">
        <v>109.29</v>
      </c>
    </row>
    <row r="4341" spans="1:4" x14ac:dyDescent="0.25">
      <c r="A4341">
        <v>44326</v>
      </c>
      <c r="B4341" t="s">
        <v>4516</v>
      </c>
      <c r="C4341" t="s">
        <v>145</v>
      </c>
      <c r="D4341" s="168">
        <v>2360.35</v>
      </c>
    </row>
    <row r="4342" spans="1:4" x14ac:dyDescent="0.25">
      <c r="A4342">
        <v>154</v>
      </c>
      <c r="B4342" t="s">
        <v>4517</v>
      </c>
      <c r="C4342" t="s">
        <v>148</v>
      </c>
      <c r="D4342" s="155">
        <v>66.41</v>
      </c>
    </row>
    <row r="4343" spans="1:4" x14ac:dyDescent="0.25">
      <c r="A4343">
        <v>38121</v>
      </c>
      <c r="B4343" t="s">
        <v>4518</v>
      </c>
      <c r="C4343" t="s">
        <v>148</v>
      </c>
      <c r="D4343" s="155">
        <v>22.58</v>
      </c>
    </row>
    <row r="4344" spans="1:4" x14ac:dyDescent="0.25">
      <c r="A4344">
        <v>43776</v>
      </c>
      <c r="B4344" t="s">
        <v>4519</v>
      </c>
      <c r="C4344" t="s">
        <v>148</v>
      </c>
      <c r="D4344" s="155">
        <v>29.96</v>
      </c>
    </row>
    <row r="4345" spans="1:4" x14ac:dyDescent="0.25">
      <c r="A4345">
        <v>7343</v>
      </c>
      <c r="B4345" t="s">
        <v>4520</v>
      </c>
      <c r="C4345" t="s">
        <v>148</v>
      </c>
      <c r="D4345" s="155">
        <v>19.98</v>
      </c>
    </row>
    <row r="4346" spans="1:4" x14ac:dyDescent="0.25">
      <c r="A4346">
        <v>7348</v>
      </c>
      <c r="B4346" t="s">
        <v>4521</v>
      </c>
      <c r="C4346" t="s">
        <v>148</v>
      </c>
      <c r="D4346" s="155">
        <v>17.63</v>
      </c>
    </row>
    <row r="4347" spans="1:4" x14ac:dyDescent="0.25">
      <c r="A4347">
        <v>7313</v>
      </c>
      <c r="B4347" t="s">
        <v>4522</v>
      </c>
      <c r="C4347" t="s">
        <v>148</v>
      </c>
      <c r="D4347" s="155">
        <v>20.420000000000002</v>
      </c>
    </row>
    <row r="4348" spans="1:4" x14ac:dyDescent="0.25">
      <c r="A4348">
        <v>7319</v>
      </c>
      <c r="B4348" t="s">
        <v>4523</v>
      </c>
      <c r="C4348" t="s">
        <v>148</v>
      </c>
      <c r="D4348" s="155">
        <v>11.69</v>
      </c>
    </row>
    <row r="4349" spans="1:4" x14ac:dyDescent="0.25">
      <c r="A4349">
        <v>7314</v>
      </c>
      <c r="B4349" t="s">
        <v>4524</v>
      </c>
      <c r="C4349" t="s">
        <v>148</v>
      </c>
      <c r="D4349" s="155">
        <v>89.42</v>
      </c>
    </row>
    <row r="4350" spans="1:4" x14ac:dyDescent="0.25">
      <c r="A4350">
        <v>7304</v>
      </c>
      <c r="B4350" t="s">
        <v>4525</v>
      </c>
      <c r="C4350" t="s">
        <v>148</v>
      </c>
      <c r="D4350" s="155">
        <v>88.79</v>
      </c>
    </row>
    <row r="4351" spans="1:4" x14ac:dyDescent="0.25">
      <c r="A4351">
        <v>43649</v>
      </c>
      <c r="B4351" t="s">
        <v>4526</v>
      </c>
      <c r="C4351" t="s">
        <v>148</v>
      </c>
      <c r="D4351" s="155">
        <v>45.92</v>
      </c>
    </row>
    <row r="4352" spans="1:4" x14ac:dyDescent="0.25">
      <c r="A4352">
        <v>43650</v>
      </c>
      <c r="B4352" t="s">
        <v>4527</v>
      </c>
      <c r="C4352" t="s">
        <v>148</v>
      </c>
      <c r="D4352" s="155">
        <v>43.4</v>
      </c>
    </row>
    <row r="4353" spans="1:4" x14ac:dyDescent="0.25">
      <c r="A4353">
        <v>7311</v>
      </c>
      <c r="B4353" t="s">
        <v>4528</v>
      </c>
      <c r="C4353" t="s">
        <v>148</v>
      </c>
      <c r="D4353" s="155">
        <v>44.45</v>
      </c>
    </row>
    <row r="4354" spans="1:4" x14ac:dyDescent="0.25">
      <c r="A4354">
        <v>7292</v>
      </c>
      <c r="B4354" t="s">
        <v>4529</v>
      </c>
      <c r="C4354" t="s">
        <v>148</v>
      </c>
      <c r="D4354" s="155">
        <v>43.04</v>
      </c>
    </row>
    <row r="4355" spans="1:4" x14ac:dyDescent="0.25">
      <c r="A4355">
        <v>7293</v>
      </c>
      <c r="B4355" t="s">
        <v>4530</v>
      </c>
      <c r="C4355" t="s">
        <v>148</v>
      </c>
      <c r="D4355" s="155">
        <v>47.61</v>
      </c>
    </row>
    <row r="4356" spans="1:4" x14ac:dyDescent="0.25">
      <c r="A4356">
        <v>7306</v>
      </c>
      <c r="B4356" t="s">
        <v>4531</v>
      </c>
      <c r="C4356" t="s">
        <v>148</v>
      </c>
      <c r="D4356" s="155">
        <v>52.55</v>
      </c>
    </row>
    <row r="4357" spans="1:4" x14ac:dyDescent="0.25">
      <c r="A4357">
        <v>7288</v>
      </c>
      <c r="B4357" t="s">
        <v>4532</v>
      </c>
      <c r="C4357" t="s">
        <v>148</v>
      </c>
      <c r="D4357" s="155">
        <v>43.63</v>
      </c>
    </row>
    <row r="4358" spans="1:4" x14ac:dyDescent="0.25">
      <c r="A4358">
        <v>43625</v>
      </c>
      <c r="B4358" t="s">
        <v>4533</v>
      </c>
      <c r="C4358" t="s">
        <v>148</v>
      </c>
      <c r="D4358" s="155">
        <v>35.229999999999997</v>
      </c>
    </row>
    <row r="4359" spans="1:4" x14ac:dyDescent="0.25">
      <c r="A4359">
        <v>43647</v>
      </c>
      <c r="B4359" t="s">
        <v>4534</v>
      </c>
      <c r="C4359" t="s">
        <v>148</v>
      </c>
      <c r="D4359" s="155">
        <v>32</v>
      </c>
    </row>
    <row r="4360" spans="1:4" x14ac:dyDescent="0.25">
      <c r="A4360">
        <v>43648</v>
      </c>
      <c r="B4360" t="s">
        <v>4535</v>
      </c>
      <c r="C4360" t="s">
        <v>148</v>
      </c>
      <c r="D4360" s="155">
        <v>30.88</v>
      </c>
    </row>
    <row r="4361" spans="1:4" x14ac:dyDescent="0.25">
      <c r="A4361">
        <v>35693</v>
      </c>
      <c r="B4361" t="s">
        <v>4536</v>
      </c>
      <c r="C4361" t="s">
        <v>148</v>
      </c>
      <c r="D4361" s="155">
        <v>10.96</v>
      </c>
    </row>
    <row r="4362" spans="1:4" x14ac:dyDescent="0.25">
      <c r="A4362">
        <v>7356</v>
      </c>
      <c r="B4362" t="s">
        <v>4537</v>
      </c>
      <c r="C4362" t="s">
        <v>148</v>
      </c>
      <c r="D4362" s="155">
        <v>26.29</v>
      </c>
    </row>
    <row r="4363" spans="1:4" x14ac:dyDescent="0.25">
      <c r="A4363">
        <v>35692</v>
      </c>
      <c r="B4363" t="s">
        <v>4538</v>
      </c>
      <c r="C4363" t="s">
        <v>148</v>
      </c>
      <c r="D4363" s="155">
        <v>17.21</v>
      </c>
    </row>
    <row r="4364" spans="1:4" x14ac:dyDescent="0.25">
      <c r="A4364">
        <v>43624</v>
      </c>
      <c r="B4364" t="s">
        <v>4539</v>
      </c>
      <c r="C4364" t="s">
        <v>148</v>
      </c>
      <c r="D4364" s="155">
        <v>32.04</v>
      </c>
    </row>
    <row r="4365" spans="1:4" x14ac:dyDescent="0.25">
      <c r="A4365">
        <v>7342</v>
      </c>
      <c r="B4365" t="s">
        <v>4540</v>
      </c>
      <c r="C4365" t="s">
        <v>147</v>
      </c>
      <c r="D4365" s="155">
        <v>2.2400000000000002</v>
      </c>
    </row>
    <row r="4366" spans="1:4" x14ac:dyDescent="0.25">
      <c r="A4366">
        <v>7350</v>
      </c>
      <c r="B4366" t="s">
        <v>4541</v>
      </c>
      <c r="C4366" t="s">
        <v>148</v>
      </c>
      <c r="D4366" s="155">
        <v>37.950000000000003</v>
      </c>
    </row>
    <row r="4367" spans="1:4" x14ac:dyDescent="0.25">
      <c r="A4367">
        <v>39574</v>
      </c>
      <c r="B4367" t="s">
        <v>4542</v>
      </c>
      <c r="C4367" t="s">
        <v>145</v>
      </c>
      <c r="D4367" s="155">
        <v>4.41</v>
      </c>
    </row>
    <row r="4368" spans="1:4" x14ac:dyDescent="0.25">
      <c r="A4368">
        <v>11060</v>
      </c>
      <c r="B4368" t="s">
        <v>4543</v>
      </c>
      <c r="C4368" t="s">
        <v>145</v>
      </c>
      <c r="D4368" s="155">
        <v>53.06</v>
      </c>
    </row>
    <row r="4369" spans="1:4" x14ac:dyDescent="0.25">
      <c r="A4369">
        <v>37401</v>
      </c>
      <c r="B4369" t="s">
        <v>4544</v>
      </c>
      <c r="C4369" t="s">
        <v>145</v>
      </c>
      <c r="D4369" s="155">
        <v>72.77</v>
      </c>
    </row>
    <row r="4370" spans="1:4" x14ac:dyDescent="0.25">
      <c r="A4370">
        <v>7525</v>
      </c>
      <c r="B4370" t="s">
        <v>4545</v>
      </c>
      <c r="C4370" t="s">
        <v>145</v>
      </c>
      <c r="D4370" s="155">
        <v>51.35</v>
      </c>
    </row>
    <row r="4371" spans="1:4" x14ac:dyDescent="0.25">
      <c r="A4371">
        <v>7524</v>
      </c>
      <c r="B4371" t="s">
        <v>4546</v>
      </c>
      <c r="C4371" t="s">
        <v>145</v>
      </c>
      <c r="D4371" s="155">
        <v>48.39</v>
      </c>
    </row>
    <row r="4372" spans="1:4" x14ac:dyDescent="0.25">
      <c r="A4372">
        <v>38105</v>
      </c>
      <c r="B4372" t="s">
        <v>4547</v>
      </c>
      <c r="C4372" t="s">
        <v>145</v>
      </c>
      <c r="D4372" s="155">
        <v>12.43</v>
      </c>
    </row>
    <row r="4373" spans="1:4" x14ac:dyDescent="0.25">
      <c r="A4373">
        <v>38084</v>
      </c>
      <c r="B4373" t="s">
        <v>4548</v>
      </c>
      <c r="C4373" t="s">
        <v>145</v>
      </c>
      <c r="D4373" s="155">
        <v>17.649999999999999</v>
      </c>
    </row>
    <row r="4374" spans="1:4" x14ac:dyDescent="0.25">
      <c r="A4374">
        <v>38103</v>
      </c>
      <c r="B4374" t="s">
        <v>4549</v>
      </c>
      <c r="C4374" t="s">
        <v>145</v>
      </c>
      <c r="D4374" s="155">
        <v>18.66</v>
      </c>
    </row>
    <row r="4375" spans="1:4" x14ac:dyDescent="0.25">
      <c r="A4375">
        <v>38082</v>
      </c>
      <c r="B4375" t="s">
        <v>4550</v>
      </c>
      <c r="C4375" t="s">
        <v>145</v>
      </c>
      <c r="D4375" s="155">
        <v>22.99</v>
      </c>
    </row>
    <row r="4376" spans="1:4" x14ac:dyDescent="0.25">
      <c r="A4376">
        <v>38104</v>
      </c>
      <c r="B4376" t="s">
        <v>4551</v>
      </c>
      <c r="C4376" t="s">
        <v>145</v>
      </c>
      <c r="D4376" s="155">
        <v>36.54</v>
      </c>
    </row>
    <row r="4377" spans="1:4" x14ac:dyDescent="0.25">
      <c r="A4377">
        <v>38083</v>
      </c>
      <c r="B4377" t="s">
        <v>4552</v>
      </c>
      <c r="C4377" t="s">
        <v>145</v>
      </c>
      <c r="D4377" s="155">
        <v>40.57</v>
      </c>
    </row>
    <row r="4378" spans="1:4" x14ac:dyDescent="0.25">
      <c r="A4378">
        <v>38101</v>
      </c>
      <c r="B4378" t="s">
        <v>4553</v>
      </c>
      <c r="C4378" t="s">
        <v>145</v>
      </c>
      <c r="D4378" s="155">
        <v>8.8699999999999992</v>
      </c>
    </row>
    <row r="4379" spans="1:4" x14ac:dyDescent="0.25">
      <c r="A4379">
        <v>7528</v>
      </c>
      <c r="B4379" t="s">
        <v>4554</v>
      </c>
      <c r="C4379" t="s">
        <v>145</v>
      </c>
      <c r="D4379" s="155">
        <v>10.43</v>
      </c>
    </row>
    <row r="4380" spans="1:4" x14ac:dyDescent="0.25">
      <c r="A4380">
        <v>12147</v>
      </c>
      <c r="B4380" t="s">
        <v>4555</v>
      </c>
      <c r="C4380" t="s">
        <v>145</v>
      </c>
      <c r="D4380" s="155">
        <v>15.9</v>
      </c>
    </row>
    <row r="4381" spans="1:4" x14ac:dyDescent="0.25">
      <c r="A4381">
        <v>38075</v>
      </c>
      <c r="B4381" t="s">
        <v>4556</v>
      </c>
      <c r="C4381" t="s">
        <v>145</v>
      </c>
      <c r="D4381" s="155">
        <v>18.059999999999999</v>
      </c>
    </row>
    <row r="4382" spans="1:4" x14ac:dyDescent="0.25">
      <c r="A4382">
        <v>38102</v>
      </c>
      <c r="B4382" t="s">
        <v>4557</v>
      </c>
      <c r="C4382" t="s">
        <v>145</v>
      </c>
      <c r="D4382" s="155">
        <v>11.35</v>
      </c>
    </row>
    <row r="4383" spans="1:4" x14ac:dyDescent="0.25">
      <c r="A4383">
        <v>38076</v>
      </c>
      <c r="B4383" t="s">
        <v>4558</v>
      </c>
      <c r="C4383" t="s">
        <v>145</v>
      </c>
      <c r="D4383" s="155">
        <v>20.25</v>
      </c>
    </row>
    <row r="4384" spans="1:4" x14ac:dyDescent="0.25">
      <c r="A4384">
        <v>7592</v>
      </c>
      <c r="B4384" t="s">
        <v>4559</v>
      </c>
      <c r="C4384" t="s">
        <v>150</v>
      </c>
      <c r="D4384" s="155">
        <v>28.79</v>
      </c>
    </row>
    <row r="4385" spans="1:4" x14ac:dyDescent="0.25">
      <c r="A4385">
        <v>40820</v>
      </c>
      <c r="B4385" t="s">
        <v>4560</v>
      </c>
      <c r="C4385" t="s">
        <v>151</v>
      </c>
      <c r="D4385" s="168">
        <v>5053.4799999999996</v>
      </c>
    </row>
    <row r="4386" spans="1:4" x14ac:dyDescent="0.25">
      <c r="A4386">
        <v>11826</v>
      </c>
      <c r="B4386" t="s">
        <v>4561</v>
      </c>
      <c r="C4386" t="s">
        <v>145</v>
      </c>
      <c r="D4386" s="155">
        <v>59.75</v>
      </c>
    </row>
    <row r="4387" spans="1:4" x14ac:dyDescent="0.25">
      <c r="A4387">
        <v>7606</v>
      </c>
      <c r="B4387" t="s">
        <v>4562</v>
      </c>
      <c r="C4387" t="s">
        <v>145</v>
      </c>
      <c r="D4387" s="155">
        <v>71.86</v>
      </c>
    </row>
    <row r="4388" spans="1:4" x14ac:dyDescent="0.25">
      <c r="A4388">
        <v>11763</v>
      </c>
      <c r="B4388" t="s">
        <v>4563</v>
      </c>
      <c r="C4388" t="s">
        <v>145</v>
      </c>
      <c r="D4388" s="155">
        <v>156.93</v>
      </c>
    </row>
    <row r="4389" spans="1:4" x14ac:dyDescent="0.25">
      <c r="A4389">
        <v>11764</v>
      </c>
      <c r="B4389" t="s">
        <v>4564</v>
      </c>
      <c r="C4389" t="s">
        <v>145</v>
      </c>
      <c r="D4389" s="155">
        <v>128.75</v>
      </c>
    </row>
    <row r="4390" spans="1:4" x14ac:dyDescent="0.25">
      <c r="A4390">
        <v>11829</v>
      </c>
      <c r="B4390" t="s">
        <v>4565</v>
      </c>
      <c r="C4390" t="s">
        <v>145</v>
      </c>
      <c r="D4390" s="155">
        <v>31.12</v>
      </c>
    </row>
    <row r="4391" spans="1:4" x14ac:dyDescent="0.25">
      <c r="A4391">
        <v>11830</v>
      </c>
      <c r="B4391" t="s">
        <v>4566</v>
      </c>
      <c r="C4391" t="s">
        <v>145</v>
      </c>
      <c r="D4391" s="155">
        <v>33.6</v>
      </c>
    </row>
    <row r="4392" spans="1:4" x14ac:dyDescent="0.25">
      <c r="A4392">
        <v>11825</v>
      </c>
      <c r="B4392" t="s">
        <v>4567</v>
      </c>
      <c r="C4392" t="s">
        <v>145</v>
      </c>
      <c r="D4392" s="155">
        <v>75.59</v>
      </c>
    </row>
    <row r="4393" spans="1:4" x14ac:dyDescent="0.25">
      <c r="A4393">
        <v>11767</v>
      </c>
      <c r="B4393" t="s">
        <v>4568</v>
      </c>
      <c r="C4393" t="s">
        <v>145</v>
      </c>
      <c r="D4393" s="155">
        <v>201.34</v>
      </c>
    </row>
    <row r="4394" spans="1:4" x14ac:dyDescent="0.25">
      <c r="A4394">
        <v>11766</v>
      </c>
      <c r="B4394" t="s">
        <v>4569</v>
      </c>
      <c r="C4394" t="s">
        <v>145</v>
      </c>
      <c r="D4394" s="155">
        <v>46.93</v>
      </c>
    </row>
    <row r="4395" spans="1:4" x14ac:dyDescent="0.25">
      <c r="A4395">
        <v>11765</v>
      </c>
      <c r="B4395" t="s">
        <v>4570</v>
      </c>
      <c r="C4395" t="s">
        <v>145</v>
      </c>
      <c r="D4395" s="155">
        <v>85.8</v>
      </c>
    </row>
    <row r="4396" spans="1:4" x14ac:dyDescent="0.25">
      <c r="A4396">
        <v>11824</v>
      </c>
      <c r="B4396" t="s">
        <v>4571</v>
      </c>
      <c r="C4396" t="s">
        <v>145</v>
      </c>
      <c r="D4396" s="155">
        <v>55.2</v>
      </c>
    </row>
    <row r="4397" spans="1:4" x14ac:dyDescent="0.25">
      <c r="A4397">
        <v>44045</v>
      </c>
      <c r="B4397" t="s">
        <v>4572</v>
      </c>
      <c r="C4397" t="s">
        <v>145</v>
      </c>
      <c r="D4397" s="155">
        <v>257.47000000000003</v>
      </c>
    </row>
    <row r="4398" spans="1:4" x14ac:dyDescent="0.25">
      <c r="A4398">
        <v>39702</v>
      </c>
      <c r="B4398" t="s">
        <v>4573</v>
      </c>
      <c r="C4398" t="s">
        <v>145</v>
      </c>
      <c r="D4398" s="168">
        <v>1709.98</v>
      </c>
    </row>
    <row r="4399" spans="1:4" x14ac:dyDescent="0.25">
      <c r="A4399">
        <v>13415</v>
      </c>
      <c r="B4399" t="s">
        <v>4574</v>
      </c>
      <c r="C4399" t="s">
        <v>145</v>
      </c>
      <c r="D4399" s="155">
        <v>56.14</v>
      </c>
    </row>
    <row r="4400" spans="1:4" x14ac:dyDescent="0.25">
      <c r="A4400">
        <v>7602</v>
      </c>
      <c r="B4400" t="s">
        <v>4575</v>
      </c>
      <c r="C4400" t="s">
        <v>145</v>
      </c>
      <c r="D4400" s="155">
        <v>35.82</v>
      </c>
    </row>
    <row r="4401" spans="1:4" x14ac:dyDescent="0.25">
      <c r="A4401">
        <v>7603</v>
      </c>
      <c r="B4401" t="s">
        <v>4576</v>
      </c>
      <c r="C4401" t="s">
        <v>145</v>
      </c>
      <c r="D4401" s="155">
        <v>30.39</v>
      </c>
    </row>
    <row r="4402" spans="1:4" x14ac:dyDescent="0.25">
      <c r="A4402">
        <v>11777</v>
      </c>
      <c r="B4402" t="s">
        <v>4577</v>
      </c>
      <c r="C4402" t="s">
        <v>145</v>
      </c>
      <c r="D4402" s="155">
        <v>167.83</v>
      </c>
    </row>
    <row r="4403" spans="1:4" x14ac:dyDescent="0.25">
      <c r="A4403">
        <v>13417</v>
      </c>
      <c r="B4403" t="s">
        <v>4578</v>
      </c>
      <c r="C4403" t="s">
        <v>145</v>
      </c>
      <c r="D4403" s="155">
        <v>73.11</v>
      </c>
    </row>
    <row r="4404" spans="1:4" x14ac:dyDescent="0.25">
      <c r="A4404">
        <v>36791</v>
      </c>
      <c r="B4404" t="s">
        <v>4579</v>
      </c>
      <c r="C4404" t="s">
        <v>145</v>
      </c>
      <c r="D4404" s="155">
        <v>109.74</v>
      </c>
    </row>
    <row r="4405" spans="1:4" x14ac:dyDescent="0.25">
      <c r="A4405">
        <v>36795</v>
      </c>
      <c r="B4405" t="s">
        <v>4580</v>
      </c>
      <c r="C4405" t="s">
        <v>145</v>
      </c>
      <c r="D4405" s="168">
        <v>1387.49</v>
      </c>
    </row>
    <row r="4406" spans="1:4" x14ac:dyDescent="0.25">
      <c r="A4406">
        <v>36796</v>
      </c>
      <c r="B4406" t="s">
        <v>4581</v>
      </c>
      <c r="C4406" t="s">
        <v>145</v>
      </c>
      <c r="D4406" s="155">
        <v>115.3</v>
      </c>
    </row>
    <row r="4407" spans="1:4" x14ac:dyDescent="0.25">
      <c r="A4407">
        <v>36792</v>
      </c>
      <c r="B4407" t="s">
        <v>4582</v>
      </c>
      <c r="C4407" t="s">
        <v>145</v>
      </c>
      <c r="D4407" s="155">
        <v>146.05000000000001</v>
      </c>
    </row>
    <row r="4408" spans="1:4" x14ac:dyDescent="0.25">
      <c r="A4408">
        <v>11773</v>
      </c>
      <c r="B4408" t="s">
        <v>4583</v>
      </c>
      <c r="C4408" t="s">
        <v>145</v>
      </c>
      <c r="D4408" s="155">
        <v>97.22</v>
      </c>
    </row>
    <row r="4409" spans="1:4" x14ac:dyDescent="0.25">
      <c r="A4409">
        <v>11762</v>
      </c>
      <c r="B4409" t="s">
        <v>4584</v>
      </c>
      <c r="C4409" t="s">
        <v>145</v>
      </c>
      <c r="D4409" s="155">
        <v>46.11</v>
      </c>
    </row>
    <row r="4410" spans="1:4" x14ac:dyDescent="0.25">
      <c r="A4410">
        <v>7604</v>
      </c>
      <c r="B4410" t="s">
        <v>4585</v>
      </c>
      <c r="C4410" t="s">
        <v>145</v>
      </c>
      <c r="D4410" s="155">
        <v>39.049999999999997</v>
      </c>
    </row>
    <row r="4411" spans="1:4" x14ac:dyDescent="0.25">
      <c r="A4411">
        <v>13984</v>
      </c>
      <c r="B4411" t="s">
        <v>4586</v>
      </c>
      <c r="C4411" t="s">
        <v>145</v>
      </c>
      <c r="D4411" s="155">
        <v>56.75</v>
      </c>
    </row>
    <row r="4412" spans="1:4" x14ac:dyDescent="0.25">
      <c r="A4412">
        <v>11772</v>
      </c>
      <c r="B4412" t="s">
        <v>4587</v>
      </c>
      <c r="C4412" t="s">
        <v>145</v>
      </c>
      <c r="D4412" s="155">
        <v>97.53</v>
      </c>
    </row>
    <row r="4413" spans="1:4" x14ac:dyDescent="0.25">
      <c r="A4413">
        <v>13983</v>
      </c>
      <c r="B4413" t="s">
        <v>4588</v>
      </c>
      <c r="C4413" t="s">
        <v>145</v>
      </c>
      <c r="D4413" s="155">
        <v>73.86</v>
      </c>
    </row>
    <row r="4414" spans="1:4" x14ac:dyDescent="0.25">
      <c r="A4414">
        <v>13416</v>
      </c>
      <c r="B4414" t="s">
        <v>4589</v>
      </c>
      <c r="C4414" t="s">
        <v>145</v>
      </c>
      <c r="D4414" s="155">
        <v>65.599999999999994</v>
      </c>
    </row>
    <row r="4415" spans="1:4" x14ac:dyDescent="0.25">
      <c r="A4415">
        <v>40329</v>
      </c>
      <c r="B4415" t="s">
        <v>4590</v>
      </c>
      <c r="C4415" t="s">
        <v>145</v>
      </c>
      <c r="D4415" s="155">
        <v>19.5</v>
      </c>
    </row>
    <row r="4416" spans="1:4" x14ac:dyDescent="0.25">
      <c r="A4416">
        <v>11823</v>
      </c>
      <c r="B4416" t="s">
        <v>4591</v>
      </c>
      <c r="C4416" t="s">
        <v>145</v>
      </c>
      <c r="D4416" s="155">
        <v>8.2100000000000009</v>
      </c>
    </row>
    <row r="4417" spans="1:4" x14ac:dyDescent="0.25">
      <c r="A4417">
        <v>11822</v>
      </c>
      <c r="B4417" t="s">
        <v>4592</v>
      </c>
      <c r="C4417" t="s">
        <v>145</v>
      </c>
      <c r="D4417" s="155">
        <v>24.16</v>
      </c>
    </row>
    <row r="4418" spans="1:4" x14ac:dyDescent="0.25">
      <c r="A4418">
        <v>11831</v>
      </c>
      <c r="B4418" t="s">
        <v>4593</v>
      </c>
      <c r="C4418" t="s">
        <v>145</v>
      </c>
      <c r="D4418" s="155">
        <v>14.54</v>
      </c>
    </row>
    <row r="4419" spans="1:4" x14ac:dyDescent="0.25">
      <c r="A4419">
        <v>7613</v>
      </c>
      <c r="B4419" t="s">
        <v>4594</v>
      </c>
      <c r="C4419" t="s">
        <v>145</v>
      </c>
      <c r="D4419" s="168">
        <v>112428.88</v>
      </c>
    </row>
    <row r="4420" spans="1:4" x14ac:dyDescent="0.25">
      <c r="A4420">
        <v>7619</v>
      </c>
      <c r="B4420" t="s">
        <v>4595</v>
      </c>
      <c r="C4420" t="s">
        <v>145</v>
      </c>
      <c r="D4420" s="168">
        <v>17379.099999999999</v>
      </c>
    </row>
    <row r="4421" spans="1:4" x14ac:dyDescent="0.25">
      <c r="A4421">
        <v>12076</v>
      </c>
      <c r="B4421" t="s">
        <v>4596</v>
      </c>
      <c r="C4421" t="s">
        <v>145</v>
      </c>
      <c r="D4421" s="168">
        <v>7972.06</v>
      </c>
    </row>
    <row r="4422" spans="1:4" x14ac:dyDescent="0.25">
      <c r="A4422">
        <v>7614</v>
      </c>
      <c r="B4422" t="s">
        <v>4597</v>
      </c>
      <c r="C4422" t="s">
        <v>145</v>
      </c>
      <c r="D4422" s="168">
        <v>21919.19</v>
      </c>
    </row>
    <row r="4423" spans="1:4" x14ac:dyDescent="0.25">
      <c r="A4423">
        <v>7618</v>
      </c>
      <c r="B4423" t="s">
        <v>4598</v>
      </c>
      <c r="C4423" t="s">
        <v>145</v>
      </c>
      <c r="D4423" s="168">
        <v>142162.41</v>
      </c>
    </row>
    <row r="4424" spans="1:4" x14ac:dyDescent="0.25">
      <c r="A4424">
        <v>7620</v>
      </c>
      <c r="B4424" t="s">
        <v>4599</v>
      </c>
      <c r="C4424" t="s">
        <v>145</v>
      </c>
      <c r="D4424" s="168">
        <v>30749.39</v>
      </c>
    </row>
    <row r="4425" spans="1:4" x14ac:dyDescent="0.25">
      <c r="A4425">
        <v>7610</v>
      </c>
      <c r="B4425" t="s">
        <v>4600</v>
      </c>
      <c r="C4425" t="s">
        <v>145</v>
      </c>
      <c r="D4425" s="168">
        <v>9737.2999999999993</v>
      </c>
    </row>
    <row r="4426" spans="1:4" x14ac:dyDescent="0.25">
      <c r="A4426">
        <v>7615</v>
      </c>
      <c r="B4426" t="s">
        <v>4601</v>
      </c>
      <c r="C4426" t="s">
        <v>145</v>
      </c>
      <c r="D4426" s="168">
        <v>35874.29</v>
      </c>
    </row>
    <row r="4427" spans="1:4" x14ac:dyDescent="0.25">
      <c r="A4427">
        <v>7617</v>
      </c>
      <c r="B4427" t="s">
        <v>4602</v>
      </c>
      <c r="C4427" t="s">
        <v>145</v>
      </c>
      <c r="D4427" s="168">
        <v>10876.17</v>
      </c>
    </row>
    <row r="4428" spans="1:4" x14ac:dyDescent="0.25">
      <c r="A4428">
        <v>7616</v>
      </c>
      <c r="B4428" t="s">
        <v>4603</v>
      </c>
      <c r="C4428" t="s">
        <v>145</v>
      </c>
      <c r="D4428" s="168">
        <v>58541.14</v>
      </c>
    </row>
    <row r="4429" spans="1:4" x14ac:dyDescent="0.25">
      <c r="A4429">
        <v>7611</v>
      </c>
      <c r="B4429" t="s">
        <v>4604</v>
      </c>
      <c r="C4429" t="s">
        <v>145</v>
      </c>
      <c r="D4429" s="168">
        <v>14065</v>
      </c>
    </row>
    <row r="4430" spans="1:4" x14ac:dyDescent="0.25">
      <c r="A4430">
        <v>7612</v>
      </c>
      <c r="B4430" t="s">
        <v>4605</v>
      </c>
      <c r="C4430" t="s">
        <v>145</v>
      </c>
      <c r="D4430" s="168">
        <v>80299.19</v>
      </c>
    </row>
    <row r="4431" spans="1:4" x14ac:dyDescent="0.25">
      <c r="A4431">
        <v>37371</v>
      </c>
      <c r="B4431" t="s">
        <v>4606</v>
      </c>
      <c r="C4431" t="s">
        <v>150</v>
      </c>
      <c r="D4431" s="155">
        <v>0.64</v>
      </c>
    </row>
    <row r="4432" spans="1:4" x14ac:dyDescent="0.25">
      <c r="A4432">
        <v>40861</v>
      </c>
      <c r="B4432" t="s">
        <v>4607</v>
      </c>
      <c r="C4432" t="s">
        <v>151</v>
      </c>
      <c r="D4432" s="155">
        <v>119.88</v>
      </c>
    </row>
    <row r="4433" spans="1:4" x14ac:dyDescent="0.25">
      <c r="A4433">
        <v>36510</v>
      </c>
      <c r="B4433" t="s">
        <v>4608</v>
      </c>
      <c r="C4433" t="s">
        <v>145</v>
      </c>
      <c r="D4433" s="168">
        <v>1025688.03</v>
      </c>
    </row>
    <row r="4434" spans="1:4" x14ac:dyDescent="0.25">
      <c r="A4434">
        <v>25020</v>
      </c>
      <c r="B4434" t="s">
        <v>4609</v>
      </c>
      <c r="C4434" t="s">
        <v>145</v>
      </c>
      <c r="D4434" s="168">
        <v>4225473.8099999996</v>
      </c>
    </row>
    <row r="4435" spans="1:4" x14ac:dyDescent="0.25">
      <c r="A4435">
        <v>7622</v>
      </c>
      <c r="B4435" t="s">
        <v>4610</v>
      </c>
      <c r="C4435" t="s">
        <v>145</v>
      </c>
      <c r="D4435" s="168">
        <v>995067.3</v>
      </c>
    </row>
    <row r="4436" spans="1:4" x14ac:dyDescent="0.25">
      <c r="A4436">
        <v>7624</v>
      </c>
      <c r="B4436" t="s">
        <v>4611</v>
      </c>
      <c r="C4436" t="s">
        <v>145</v>
      </c>
      <c r="D4436" s="168">
        <v>1290000</v>
      </c>
    </row>
    <row r="4437" spans="1:4" x14ac:dyDescent="0.25">
      <c r="A4437">
        <v>7625</v>
      </c>
      <c r="B4437" t="s">
        <v>4612</v>
      </c>
      <c r="C4437" t="s">
        <v>145</v>
      </c>
      <c r="D4437" s="168">
        <v>1282109.97</v>
      </c>
    </row>
    <row r="4438" spans="1:4" x14ac:dyDescent="0.25">
      <c r="A4438">
        <v>7623</v>
      </c>
      <c r="B4438" t="s">
        <v>4613</v>
      </c>
      <c r="C4438" t="s">
        <v>145</v>
      </c>
      <c r="D4438" s="168">
        <v>4225473.8099999996</v>
      </c>
    </row>
    <row r="4439" spans="1:4" x14ac:dyDescent="0.25">
      <c r="A4439">
        <v>36508</v>
      </c>
      <c r="B4439" t="s">
        <v>4614</v>
      </c>
      <c r="C4439" t="s">
        <v>145</v>
      </c>
      <c r="D4439" s="168">
        <v>1900363.24</v>
      </c>
    </row>
    <row r="4440" spans="1:4" x14ac:dyDescent="0.25">
      <c r="A4440">
        <v>36509</v>
      </c>
      <c r="B4440" t="s">
        <v>4615</v>
      </c>
      <c r="C4440" t="s">
        <v>145</v>
      </c>
      <c r="D4440" s="168">
        <v>1041467.82</v>
      </c>
    </row>
    <row r="4441" spans="1:4" x14ac:dyDescent="0.25">
      <c r="A4441">
        <v>13238</v>
      </c>
      <c r="B4441" t="s">
        <v>4616</v>
      </c>
      <c r="C4441" t="s">
        <v>145</v>
      </c>
      <c r="D4441" s="168">
        <v>320299.03999999998</v>
      </c>
    </row>
    <row r="4442" spans="1:4" x14ac:dyDescent="0.25">
      <c r="A4442">
        <v>36511</v>
      </c>
      <c r="B4442" t="s">
        <v>4617</v>
      </c>
      <c r="C4442" t="s">
        <v>145</v>
      </c>
      <c r="D4442" s="168">
        <v>371140.16</v>
      </c>
    </row>
    <row r="4443" spans="1:4" x14ac:dyDescent="0.25">
      <c r="A4443">
        <v>36515</v>
      </c>
      <c r="B4443" t="s">
        <v>4618</v>
      </c>
      <c r="C4443" t="s">
        <v>145</v>
      </c>
      <c r="D4443" s="168">
        <v>109308.39</v>
      </c>
    </row>
    <row r="4444" spans="1:4" x14ac:dyDescent="0.25">
      <c r="A4444">
        <v>10598</v>
      </c>
      <c r="B4444" t="s">
        <v>4619</v>
      </c>
      <c r="C4444" t="s">
        <v>145</v>
      </c>
      <c r="D4444" s="168">
        <v>177260.08</v>
      </c>
    </row>
    <row r="4445" spans="1:4" x14ac:dyDescent="0.25">
      <c r="A4445">
        <v>7640</v>
      </c>
      <c r="B4445" t="s">
        <v>4620</v>
      </c>
      <c r="C4445" t="s">
        <v>145</v>
      </c>
      <c r="D4445" s="168">
        <v>272000</v>
      </c>
    </row>
    <row r="4446" spans="1:4" x14ac:dyDescent="0.25">
      <c r="A4446">
        <v>36513</v>
      </c>
      <c r="B4446" t="s">
        <v>4621</v>
      </c>
      <c r="C4446" t="s">
        <v>145</v>
      </c>
      <c r="D4446" s="168">
        <v>262022.41</v>
      </c>
    </row>
    <row r="4447" spans="1:4" x14ac:dyDescent="0.25">
      <c r="A4447">
        <v>36514</v>
      </c>
      <c r="B4447" t="s">
        <v>4622</v>
      </c>
      <c r="C4447" t="s">
        <v>145</v>
      </c>
      <c r="D4447" s="168">
        <v>292336.43</v>
      </c>
    </row>
    <row r="4448" spans="1:4" x14ac:dyDescent="0.25">
      <c r="A4448">
        <v>11572</v>
      </c>
      <c r="B4448" t="s">
        <v>4623</v>
      </c>
      <c r="C4448" t="s">
        <v>145</v>
      </c>
      <c r="D4448" s="155">
        <v>30.32</v>
      </c>
    </row>
    <row r="4449" spans="1:4" x14ac:dyDescent="0.25">
      <c r="A4449">
        <v>36149</v>
      </c>
      <c r="B4449" t="s">
        <v>4624</v>
      </c>
      <c r="C4449" t="s">
        <v>145</v>
      </c>
      <c r="D4449" s="155">
        <v>175.07</v>
      </c>
    </row>
    <row r="4450" spans="1:4" x14ac:dyDescent="0.25">
      <c r="A4450">
        <v>42407</v>
      </c>
      <c r="B4450" t="s">
        <v>4625</v>
      </c>
      <c r="C4450" t="s">
        <v>146</v>
      </c>
      <c r="D4450" s="155">
        <v>9.7799999999999994</v>
      </c>
    </row>
    <row r="4451" spans="1:4" x14ac:dyDescent="0.25">
      <c r="A4451">
        <v>11581</v>
      </c>
      <c r="B4451" t="s">
        <v>4626</v>
      </c>
      <c r="C4451" t="s">
        <v>146</v>
      </c>
      <c r="D4451" s="155">
        <v>20.010000000000002</v>
      </c>
    </row>
    <row r="4452" spans="1:4" x14ac:dyDescent="0.25">
      <c r="A4452">
        <v>43605</v>
      </c>
      <c r="B4452" t="s">
        <v>4627</v>
      </c>
      <c r="C4452" t="s">
        <v>146</v>
      </c>
      <c r="D4452" s="155">
        <v>40.94</v>
      </c>
    </row>
    <row r="4453" spans="1:4" x14ac:dyDescent="0.25">
      <c r="A4453">
        <v>11580</v>
      </c>
      <c r="B4453" t="s">
        <v>4628</v>
      </c>
      <c r="C4453" t="s">
        <v>146</v>
      </c>
      <c r="D4453" s="155">
        <v>8.0299999999999994</v>
      </c>
    </row>
    <row r="4454" spans="1:4" x14ac:dyDescent="0.25">
      <c r="A4454">
        <v>10743</v>
      </c>
      <c r="B4454" t="s">
        <v>4629</v>
      </c>
      <c r="C4454" t="s">
        <v>145</v>
      </c>
      <c r="D4454" s="155">
        <v>624.94000000000005</v>
      </c>
    </row>
    <row r="4455" spans="1:4" x14ac:dyDescent="0.25">
      <c r="A4455">
        <v>39848</v>
      </c>
      <c r="B4455" t="s">
        <v>4630</v>
      </c>
      <c r="C4455" t="s">
        <v>146</v>
      </c>
      <c r="D4455" s="155">
        <v>1.96</v>
      </c>
    </row>
    <row r="4456" spans="1:4" x14ac:dyDescent="0.25">
      <c r="A4456">
        <v>20999</v>
      </c>
      <c r="B4456" t="s">
        <v>4631</v>
      </c>
      <c r="C4456" t="s">
        <v>146</v>
      </c>
      <c r="D4456" s="155">
        <v>14.29</v>
      </c>
    </row>
    <row r="4457" spans="1:4" x14ac:dyDescent="0.25">
      <c r="A4457">
        <v>21001</v>
      </c>
      <c r="B4457" t="s">
        <v>4632</v>
      </c>
      <c r="C4457" t="s">
        <v>146</v>
      </c>
      <c r="D4457" s="155">
        <v>26.67</v>
      </c>
    </row>
    <row r="4458" spans="1:4" x14ac:dyDescent="0.25">
      <c r="A4458">
        <v>21003</v>
      </c>
      <c r="B4458" t="s">
        <v>4633</v>
      </c>
      <c r="C4458" t="s">
        <v>146</v>
      </c>
      <c r="D4458" s="155">
        <v>43.83</v>
      </c>
    </row>
    <row r="4459" spans="1:4" x14ac:dyDescent="0.25">
      <c r="A4459">
        <v>21006</v>
      </c>
      <c r="B4459" t="s">
        <v>4634</v>
      </c>
      <c r="C4459" t="s">
        <v>146</v>
      </c>
      <c r="D4459" s="155">
        <v>93.01</v>
      </c>
    </row>
    <row r="4460" spans="1:4" x14ac:dyDescent="0.25">
      <c r="A4460">
        <v>21019</v>
      </c>
      <c r="B4460" t="s">
        <v>4635</v>
      </c>
      <c r="C4460" t="s">
        <v>146</v>
      </c>
      <c r="D4460" s="155">
        <v>32.33</v>
      </c>
    </row>
    <row r="4461" spans="1:4" x14ac:dyDescent="0.25">
      <c r="A4461">
        <v>21021</v>
      </c>
      <c r="B4461" t="s">
        <v>4636</v>
      </c>
      <c r="C4461" t="s">
        <v>146</v>
      </c>
      <c r="D4461" s="155">
        <v>51.11</v>
      </c>
    </row>
    <row r="4462" spans="1:4" x14ac:dyDescent="0.25">
      <c r="A4462">
        <v>21024</v>
      </c>
      <c r="B4462" t="s">
        <v>4637</v>
      </c>
      <c r="C4462" t="s">
        <v>146</v>
      </c>
      <c r="D4462" s="155">
        <v>109.5</v>
      </c>
    </row>
    <row r="4463" spans="1:4" x14ac:dyDescent="0.25">
      <c r="A4463">
        <v>40624</v>
      </c>
      <c r="B4463" t="s">
        <v>4638</v>
      </c>
      <c r="C4463" t="s">
        <v>146</v>
      </c>
      <c r="D4463" s="155">
        <v>99.25</v>
      </c>
    </row>
    <row r="4464" spans="1:4" x14ac:dyDescent="0.25">
      <c r="A4464">
        <v>42575</v>
      </c>
      <c r="B4464" t="s">
        <v>4639</v>
      </c>
      <c r="C4464" t="s">
        <v>146</v>
      </c>
      <c r="D4464" s="155">
        <v>91.07</v>
      </c>
    </row>
    <row r="4465" spans="1:4" x14ac:dyDescent="0.25">
      <c r="A4465">
        <v>13127</v>
      </c>
      <c r="B4465" t="s">
        <v>4640</v>
      </c>
      <c r="C4465" t="s">
        <v>146</v>
      </c>
      <c r="D4465" s="155">
        <v>44.27</v>
      </c>
    </row>
    <row r="4466" spans="1:4" x14ac:dyDescent="0.25">
      <c r="A4466">
        <v>13137</v>
      </c>
      <c r="B4466" t="s">
        <v>4641</v>
      </c>
      <c r="C4466" t="s">
        <v>146</v>
      </c>
      <c r="D4466" s="155">
        <v>58.74</v>
      </c>
    </row>
    <row r="4467" spans="1:4" x14ac:dyDescent="0.25">
      <c r="A4467">
        <v>42574</v>
      </c>
      <c r="B4467" t="s">
        <v>4642</v>
      </c>
      <c r="C4467" t="s">
        <v>146</v>
      </c>
      <c r="D4467" s="155">
        <v>67.959999999999994</v>
      </c>
    </row>
    <row r="4468" spans="1:4" x14ac:dyDescent="0.25">
      <c r="A4468">
        <v>20989</v>
      </c>
      <c r="B4468" t="s">
        <v>4643</v>
      </c>
      <c r="C4468" t="s">
        <v>146</v>
      </c>
      <c r="D4468" s="168">
        <v>2104.56</v>
      </c>
    </row>
    <row r="4469" spans="1:4" x14ac:dyDescent="0.25">
      <c r="A4469">
        <v>21147</v>
      </c>
      <c r="B4469" t="s">
        <v>4644</v>
      </c>
      <c r="C4469" t="s">
        <v>146</v>
      </c>
      <c r="D4469" s="155">
        <v>197.32</v>
      </c>
    </row>
    <row r="4470" spans="1:4" x14ac:dyDescent="0.25">
      <c r="A4470">
        <v>21148</v>
      </c>
      <c r="B4470" t="s">
        <v>4645</v>
      </c>
      <c r="C4470" t="s">
        <v>146</v>
      </c>
      <c r="D4470" s="155">
        <v>121.79</v>
      </c>
    </row>
    <row r="4471" spans="1:4" x14ac:dyDescent="0.25">
      <c r="A4471">
        <v>20984</v>
      </c>
      <c r="B4471" t="s">
        <v>4646</v>
      </c>
      <c r="C4471" t="s">
        <v>146</v>
      </c>
      <c r="D4471" s="168">
        <v>4038.24</v>
      </c>
    </row>
    <row r="4472" spans="1:4" x14ac:dyDescent="0.25">
      <c r="A4472">
        <v>13042</v>
      </c>
      <c r="B4472" t="s">
        <v>4647</v>
      </c>
      <c r="C4472" t="s">
        <v>146</v>
      </c>
      <c r="D4472" s="168">
        <v>2237.7800000000002</v>
      </c>
    </row>
    <row r="4473" spans="1:4" x14ac:dyDescent="0.25">
      <c r="A4473">
        <v>21150</v>
      </c>
      <c r="B4473" t="s">
        <v>4648</v>
      </c>
      <c r="C4473" t="s">
        <v>146</v>
      </c>
      <c r="D4473" s="155">
        <v>60.39</v>
      </c>
    </row>
    <row r="4474" spans="1:4" x14ac:dyDescent="0.25">
      <c r="A4474">
        <v>13141</v>
      </c>
      <c r="B4474" t="s">
        <v>4649</v>
      </c>
      <c r="C4474" t="s">
        <v>146</v>
      </c>
      <c r="D4474" s="155">
        <v>76.09</v>
      </c>
    </row>
    <row r="4475" spans="1:4" x14ac:dyDescent="0.25">
      <c r="A4475">
        <v>42576</v>
      </c>
      <c r="B4475" t="s">
        <v>4650</v>
      </c>
      <c r="C4475" t="s">
        <v>146</v>
      </c>
      <c r="D4475" s="155">
        <v>248.43</v>
      </c>
    </row>
    <row r="4476" spans="1:4" x14ac:dyDescent="0.25">
      <c r="A4476">
        <v>21151</v>
      </c>
      <c r="B4476" t="s">
        <v>4651</v>
      </c>
      <c r="C4476" t="s">
        <v>146</v>
      </c>
      <c r="D4476" s="155">
        <v>361.47</v>
      </c>
    </row>
    <row r="4477" spans="1:4" x14ac:dyDescent="0.25">
      <c r="A4477">
        <v>13142</v>
      </c>
      <c r="B4477" t="s">
        <v>4652</v>
      </c>
      <c r="C4477" t="s">
        <v>146</v>
      </c>
      <c r="D4477" s="155">
        <v>516.75</v>
      </c>
    </row>
    <row r="4478" spans="1:4" x14ac:dyDescent="0.25">
      <c r="A4478">
        <v>42577</v>
      </c>
      <c r="B4478" t="s">
        <v>4653</v>
      </c>
      <c r="C4478" t="s">
        <v>146</v>
      </c>
      <c r="D4478" s="155">
        <v>567.02</v>
      </c>
    </row>
    <row r="4479" spans="1:4" x14ac:dyDescent="0.25">
      <c r="A4479">
        <v>20994</v>
      </c>
      <c r="B4479" t="s">
        <v>4654</v>
      </c>
      <c r="C4479" t="s">
        <v>146</v>
      </c>
      <c r="D4479" s="155">
        <v>974.3</v>
      </c>
    </row>
    <row r="4480" spans="1:4" x14ac:dyDescent="0.25">
      <c r="A4480">
        <v>7672</v>
      </c>
      <c r="B4480" t="s">
        <v>4655</v>
      </c>
      <c r="C4480" t="s">
        <v>146</v>
      </c>
      <c r="D4480" s="155">
        <v>638.27</v>
      </c>
    </row>
    <row r="4481" spans="1:4" x14ac:dyDescent="0.25">
      <c r="A4481">
        <v>20995</v>
      </c>
      <c r="B4481" t="s">
        <v>4656</v>
      </c>
      <c r="C4481" t="s">
        <v>146</v>
      </c>
      <c r="D4481" s="168">
        <v>1280.42</v>
      </c>
    </row>
    <row r="4482" spans="1:4" x14ac:dyDescent="0.25">
      <c r="A4482">
        <v>7690</v>
      </c>
      <c r="B4482" t="s">
        <v>4657</v>
      </c>
      <c r="C4482" t="s">
        <v>146</v>
      </c>
      <c r="D4482" s="155">
        <v>740.55</v>
      </c>
    </row>
    <row r="4483" spans="1:4" x14ac:dyDescent="0.25">
      <c r="A4483">
        <v>20980</v>
      </c>
      <c r="B4483" t="s">
        <v>4658</v>
      </c>
      <c r="C4483" t="s">
        <v>146</v>
      </c>
      <c r="D4483" s="155">
        <v>807.87</v>
      </c>
    </row>
    <row r="4484" spans="1:4" x14ac:dyDescent="0.25">
      <c r="A4484">
        <v>7661</v>
      </c>
      <c r="B4484" t="s">
        <v>4659</v>
      </c>
      <c r="C4484" t="s">
        <v>146</v>
      </c>
      <c r="D4484" s="155">
        <v>961.03</v>
      </c>
    </row>
    <row r="4485" spans="1:4" x14ac:dyDescent="0.25">
      <c r="A4485">
        <v>21016</v>
      </c>
      <c r="B4485" t="s">
        <v>4660</v>
      </c>
      <c r="C4485" t="s">
        <v>146</v>
      </c>
      <c r="D4485" s="155">
        <v>293.85000000000002</v>
      </c>
    </row>
    <row r="4486" spans="1:4" x14ac:dyDescent="0.25">
      <c r="A4486">
        <v>21008</v>
      </c>
      <c r="B4486" t="s">
        <v>4661</v>
      </c>
      <c r="C4486" t="s">
        <v>146</v>
      </c>
      <c r="D4486" s="155">
        <v>34.33</v>
      </c>
    </row>
    <row r="4487" spans="1:4" x14ac:dyDescent="0.25">
      <c r="A4487">
        <v>21009</v>
      </c>
      <c r="B4487" t="s">
        <v>4662</v>
      </c>
      <c r="C4487" t="s">
        <v>146</v>
      </c>
      <c r="D4487" s="155">
        <v>44.7</v>
      </c>
    </row>
    <row r="4488" spans="1:4" x14ac:dyDescent="0.25">
      <c r="A4488">
        <v>21010</v>
      </c>
      <c r="B4488" t="s">
        <v>4663</v>
      </c>
      <c r="C4488" t="s">
        <v>146</v>
      </c>
      <c r="D4488" s="155">
        <v>60.01</v>
      </c>
    </row>
    <row r="4489" spans="1:4" x14ac:dyDescent="0.25">
      <c r="A4489">
        <v>21011</v>
      </c>
      <c r="B4489" t="s">
        <v>4664</v>
      </c>
      <c r="C4489" t="s">
        <v>146</v>
      </c>
      <c r="D4489" s="155">
        <v>87.47</v>
      </c>
    </row>
    <row r="4490" spans="1:4" x14ac:dyDescent="0.25">
      <c r="A4490">
        <v>21012</v>
      </c>
      <c r="B4490" t="s">
        <v>4665</v>
      </c>
      <c r="C4490" t="s">
        <v>146</v>
      </c>
      <c r="D4490" s="155">
        <v>96.65</v>
      </c>
    </row>
    <row r="4491" spans="1:4" x14ac:dyDescent="0.25">
      <c r="A4491">
        <v>21013</v>
      </c>
      <c r="B4491" t="s">
        <v>4666</v>
      </c>
      <c r="C4491" t="s">
        <v>146</v>
      </c>
      <c r="D4491" s="155">
        <v>126.13</v>
      </c>
    </row>
    <row r="4492" spans="1:4" x14ac:dyDescent="0.25">
      <c r="A4492">
        <v>21014</v>
      </c>
      <c r="B4492" t="s">
        <v>4667</v>
      </c>
      <c r="C4492" t="s">
        <v>146</v>
      </c>
      <c r="D4492" s="155">
        <v>176.48</v>
      </c>
    </row>
    <row r="4493" spans="1:4" x14ac:dyDescent="0.25">
      <c r="A4493">
        <v>21015</v>
      </c>
      <c r="B4493" t="s">
        <v>4668</v>
      </c>
      <c r="C4493" t="s">
        <v>146</v>
      </c>
      <c r="D4493" s="155">
        <v>202.76</v>
      </c>
    </row>
    <row r="4494" spans="1:4" x14ac:dyDescent="0.25">
      <c r="A4494">
        <v>7697</v>
      </c>
      <c r="B4494" t="s">
        <v>4669</v>
      </c>
      <c r="C4494" t="s">
        <v>146</v>
      </c>
      <c r="D4494" s="155">
        <v>96.75</v>
      </c>
    </row>
    <row r="4495" spans="1:4" x14ac:dyDescent="0.25">
      <c r="A4495">
        <v>7698</v>
      </c>
      <c r="B4495" t="s">
        <v>4670</v>
      </c>
      <c r="C4495" t="s">
        <v>146</v>
      </c>
      <c r="D4495" s="155">
        <v>83.28</v>
      </c>
    </row>
    <row r="4496" spans="1:4" x14ac:dyDescent="0.25">
      <c r="A4496">
        <v>7691</v>
      </c>
      <c r="B4496" t="s">
        <v>4671</v>
      </c>
      <c r="C4496" t="s">
        <v>146</v>
      </c>
      <c r="D4496" s="155">
        <v>35.19</v>
      </c>
    </row>
    <row r="4497" spans="1:4" x14ac:dyDescent="0.25">
      <c r="A4497">
        <v>40626</v>
      </c>
      <c r="B4497" t="s">
        <v>4672</v>
      </c>
      <c r="C4497" t="s">
        <v>146</v>
      </c>
      <c r="D4497" s="155">
        <v>66.040000000000006</v>
      </c>
    </row>
    <row r="4498" spans="1:4" x14ac:dyDescent="0.25">
      <c r="A4498">
        <v>7701</v>
      </c>
      <c r="B4498" t="s">
        <v>4673</v>
      </c>
      <c r="C4498" t="s">
        <v>146</v>
      </c>
      <c r="D4498" s="155">
        <v>173.14</v>
      </c>
    </row>
    <row r="4499" spans="1:4" x14ac:dyDescent="0.25">
      <c r="A4499">
        <v>7696</v>
      </c>
      <c r="B4499" t="s">
        <v>4674</v>
      </c>
      <c r="C4499" t="s">
        <v>146</v>
      </c>
      <c r="D4499" s="155">
        <v>139.52000000000001</v>
      </c>
    </row>
    <row r="4500" spans="1:4" x14ac:dyDescent="0.25">
      <c r="A4500">
        <v>7700</v>
      </c>
      <c r="B4500" t="s">
        <v>4675</v>
      </c>
      <c r="C4500" t="s">
        <v>146</v>
      </c>
      <c r="D4500" s="155">
        <v>44.51</v>
      </c>
    </row>
    <row r="4501" spans="1:4" x14ac:dyDescent="0.25">
      <c r="A4501">
        <v>7694</v>
      </c>
      <c r="B4501" t="s">
        <v>4676</v>
      </c>
      <c r="C4501" t="s">
        <v>146</v>
      </c>
      <c r="D4501" s="155">
        <v>232.99</v>
      </c>
    </row>
    <row r="4502" spans="1:4" x14ac:dyDescent="0.25">
      <c r="A4502">
        <v>7693</v>
      </c>
      <c r="B4502" t="s">
        <v>4677</v>
      </c>
      <c r="C4502" t="s">
        <v>146</v>
      </c>
      <c r="D4502" s="155">
        <v>320.88</v>
      </c>
    </row>
    <row r="4503" spans="1:4" x14ac:dyDescent="0.25">
      <c r="A4503">
        <v>7692</v>
      </c>
      <c r="B4503" t="s">
        <v>4678</v>
      </c>
      <c r="C4503" t="s">
        <v>146</v>
      </c>
      <c r="D4503" s="155">
        <v>480.41</v>
      </c>
    </row>
    <row r="4504" spans="1:4" x14ac:dyDescent="0.25">
      <c r="A4504">
        <v>7695</v>
      </c>
      <c r="B4504" t="s">
        <v>4679</v>
      </c>
      <c r="C4504" t="s">
        <v>146</v>
      </c>
      <c r="D4504" s="155">
        <v>521.02</v>
      </c>
    </row>
    <row r="4505" spans="1:4" x14ac:dyDescent="0.25">
      <c r="A4505">
        <v>13356</v>
      </c>
      <c r="B4505" t="s">
        <v>4680</v>
      </c>
      <c r="C4505" t="s">
        <v>146</v>
      </c>
      <c r="D4505" s="155">
        <v>37.78</v>
      </c>
    </row>
    <row r="4506" spans="1:4" x14ac:dyDescent="0.25">
      <c r="A4506">
        <v>36365</v>
      </c>
      <c r="B4506" t="s">
        <v>4681</v>
      </c>
      <c r="C4506" t="s">
        <v>146</v>
      </c>
      <c r="D4506" s="155">
        <v>62.18</v>
      </c>
    </row>
    <row r="4507" spans="1:4" x14ac:dyDescent="0.25">
      <c r="A4507">
        <v>41930</v>
      </c>
      <c r="B4507" t="s">
        <v>4682</v>
      </c>
      <c r="C4507" t="s">
        <v>146</v>
      </c>
      <c r="D4507" s="155">
        <v>207.12</v>
      </c>
    </row>
    <row r="4508" spans="1:4" x14ac:dyDescent="0.25">
      <c r="A4508">
        <v>41931</v>
      </c>
      <c r="B4508" t="s">
        <v>4683</v>
      </c>
      <c r="C4508" t="s">
        <v>146</v>
      </c>
      <c r="D4508" s="155">
        <v>324.39999999999998</v>
      </c>
    </row>
    <row r="4509" spans="1:4" x14ac:dyDescent="0.25">
      <c r="A4509">
        <v>41932</v>
      </c>
      <c r="B4509" t="s">
        <v>4684</v>
      </c>
      <c r="C4509" t="s">
        <v>146</v>
      </c>
      <c r="D4509" s="155">
        <v>499.31</v>
      </c>
    </row>
    <row r="4510" spans="1:4" x14ac:dyDescent="0.25">
      <c r="A4510">
        <v>41933</v>
      </c>
      <c r="B4510" t="s">
        <v>4685</v>
      </c>
      <c r="C4510" t="s">
        <v>146</v>
      </c>
      <c r="D4510" s="155">
        <v>705.65</v>
      </c>
    </row>
    <row r="4511" spans="1:4" x14ac:dyDescent="0.25">
      <c r="A4511">
        <v>41934</v>
      </c>
      <c r="B4511" t="s">
        <v>4686</v>
      </c>
      <c r="C4511" t="s">
        <v>146</v>
      </c>
      <c r="D4511" s="155">
        <v>821.81</v>
      </c>
    </row>
    <row r="4512" spans="1:4" x14ac:dyDescent="0.25">
      <c r="A4512">
        <v>41936</v>
      </c>
      <c r="B4512" t="s">
        <v>4687</v>
      </c>
      <c r="C4512" t="s">
        <v>146</v>
      </c>
      <c r="D4512" s="155">
        <v>121.96</v>
      </c>
    </row>
    <row r="4513" spans="1:4" x14ac:dyDescent="0.25">
      <c r="A4513">
        <v>44812</v>
      </c>
      <c r="B4513" t="s">
        <v>4688</v>
      </c>
      <c r="C4513" t="s">
        <v>146</v>
      </c>
      <c r="D4513" s="155">
        <v>529.89</v>
      </c>
    </row>
    <row r="4514" spans="1:4" x14ac:dyDescent="0.25">
      <c r="A4514">
        <v>41785</v>
      </c>
      <c r="B4514" t="s">
        <v>4689</v>
      </c>
      <c r="C4514" t="s">
        <v>146</v>
      </c>
      <c r="D4514" s="168">
        <v>1963.75</v>
      </c>
    </row>
    <row r="4515" spans="1:4" x14ac:dyDescent="0.25">
      <c r="A4515">
        <v>41781</v>
      </c>
      <c r="B4515" t="s">
        <v>4690</v>
      </c>
      <c r="C4515" t="s">
        <v>146</v>
      </c>
      <c r="D4515" s="155">
        <v>354.59</v>
      </c>
    </row>
    <row r="4516" spans="1:4" x14ac:dyDescent="0.25">
      <c r="A4516">
        <v>41783</v>
      </c>
      <c r="B4516" t="s">
        <v>4691</v>
      </c>
      <c r="C4516" t="s">
        <v>146</v>
      </c>
      <c r="D4516" s="168">
        <v>1274.76</v>
      </c>
    </row>
    <row r="4517" spans="1:4" x14ac:dyDescent="0.25">
      <c r="A4517">
        <v>41786</v>
      </c>
      <c r="B4517" t="s">
        <v>4692</v>
      </c>
      <c r="C4517" t="s">
        <v>146</v>
      </c>
      <c r="D4517" s="168">
        <v>2714.02</v>
      </c>
    </row>
    <row r="4518" spans="1:4" x14ac:dyDescent="0.25">
      <c r="A4518">
        <v>41779</v>
      </c>
      <c r="B4518" t="s">
        <v>4693</v>
      </c>
      <c r="C4518" t="s">
        <v>146</v>
      </c>
      <c r="D4518" s="155">
        <v>139.65</v>
      </c>
    </row>
    <row r="4519" spans="1:4" x14ac:dyDescent="0.25">
      <c r="A4519">
        <v>41780</v>
      </c>
      <c r="B4519" t="s">
        <v>4694</v>
      </c>
      <c r="C4519" t="s">
        <v>146</v>
      </c>
      <c r="D4519" s="155">
        <v>218.78</v>
      </c>
    </row>
    <row r="4520" spans="1:4" x14ac:dyDescent="0.25">
      <c r="A4520">
        <v>41782</v>
      </c>
      <c r="B4520" t="s">
        <v>4695</v>
      </c>
      <c r="C4520" t="s">
        <v>146</v>
      </c>
      <c r="D4520" s="155">
        <v>783.73</v>
      </c>
    </row>
    <row r="4521" spans="1:4" x14ac:dyDescent="0.25">
      <c r="A4521">
        <v>38130</v>
      </c>
      <c r="B4521" t="s">
        <v>4696</v>
      </c>
      <c r="C4521" t="s">
        <v>146</v>
      </c>
      <c r="D4521" s="155">
        <v>45.53</v>
      </c>
    </row>
    <row r="4522" spans="1:4" x14ac:dyDescent="0.25">
      <c r="A4522">
        <v>44260</v>
      </c>
      <c r="B4522" t="s">
        <v>4697</v>
      </c>
      <c r="C4522" t="s">
        <v>146</v>
      </c>
      <c r="D4522" s="155">
        <v>430.91</v>
      </c>
    </row>
    <row r="4523" spans="1:4" x14ac:dyDescent="0.25">
      <c r="A4523">
        <v>21123</v>
      </c>
      <c r="B4523" t="s">
        <v>4698</v>
      </c>
      <c r="C4523" t="s">
        <v>146</v>
      </c>
      <c r="D4523" s="155">
        <v>12.67</v>
      </c>
    </row>
    <row r="4524" spans="1:4" x14ac:dyDescent="0.25">
      <c r="A4524">
        <v>21124</v>
      </c>
      <c r="B4524" t="s">
        <v>4699</v>
      </c>
      <c r="C4524" t="s">
        <v>146</v>
      </c>
      <c r="D4524" s="155">
        <v>20.239999999999998</v>
      </c>
    </row>
    <row r="4525" spans="1:4" x14ac:dyDescent="0.25">
      <c r="A4525">
        <v>21125</v>
      </c>
      <c r="B4525" t="s">
        <v>4700</v>
      </c>
      <c r="C4525" t="s">
        <v>146</v>
      </c>
      <c r="D4525" s="155">
        <v>34.86</v>
      </c>
    </row>
    <row r="4526" spans="1:4" x14ac:dyDescent="0.25">
      <c r="A4526">
        <v>38028</v>
      </c>
      <c r="B4526" t="s">
        <v>4701</v>
      </c>
      <c r="C4526" t="s">
        <v>146</v>
      </c>
      <c r="D4526" s="155">
        <v>60.95</v>
      </c>
    </row>
    <row r="4527" spans="1:4" x14ac:dyDescent="0.25">
      <c r="A4527">
        <v>38029</v>
      </c>
      <c r="B4527" t="s">
        <v>4702</v>
      </c>
      <c r="C4527" t="s">
        <v>146</v>
      </c>
      <c r="D4527" s="155">
        <v>89.21</v>
      </c>
    </row>
    <row r="4528" spans="1:4" x14ac:dyDescent="0.25">
      <c r="A4528">
        <v>38030</v>
      </c>
      <c r="B4528" t="s">
        <v>4703</v>
      </c>
      <c r="C4528" t="s">
        <v>146</v>
      </c>
      <c r="D4528" s="155">
        <v>144.25</v>
      </c>
    </row>
    <row r="4529" spans="1:4" x14ac:dyDescent="0.25">
      <c r="A4529">
        <v>38031</v>
      </c>
      <c r="B4529" t="s">
        <v>4704</v>
      </c>
      <c r="C4529" t="s">
        <v>146</v>
      </c>
      <c r="D4529" s="155">
        <v>226.42</v>
      </c>
    </row>
    <row r="4530" spans="1:4" x14ac:dyDescent="0.25">
      <c r="A4530">
        <v>39735</v>
      </c>
      <c r="B4530" t="s">
        <v>4705</v>
      </c>
      <c r="C4530" t="s">
        <v>146</v>
      </c>
      <c r="D4530" s="155">
        <v>102.15</v>
      </c>
    </row>
    <row r="4531" spans="1:4" x14ac:dyDescent="0.25">
      <c r="A4531">
        <v>39734</v>
      </c>
      <c r="B4531" t="s">
        <v>4706</v>
      </c>
      <c r="C4531" t="s">
        <v>146</v>
      </c>
      <c r="D4531" s="155">
        <v>121.17</v>
      </c>
    </row>
    <row r="4532" spans="1:4" x14ac:dyDescent="0.25">
      <c r="A4532">
        <v>39736</v>
      </c>
      <c r="B4532" t="s">
        <v>4707</v>
      </c>
      <c r="C4532" t="s">
        <v>146</v>
      </c>
      <c r="D4532" s="155">
        <v>138.28</v>
      </c>
    </row>
    <row r="4533" spans="1:4" x14ac:dyDescent="0.25">
      <c r="A4533">
        <v>39737</v>
      </c>
      <c r="B4533" t="s">
        <v>4708</v>
      </c>
      <c r="C4533" t="s">
        <v>146</v>
      </c>
      <c r="D4533" s="155">
        <v>18.600000000000001</v>
      </c>
    </row>
    <row r="4534" spans="1:4" x14ac:dyDescent="0.25">
      <c r="A4534">
        <v>39738</v>
      </c>
      <c r="B4534" t="s">
        <v>4709</v>
      </c>
      <c r="C4534" t="s">
        <v>146</v>
      </c>
      <c r="D4534" s="155">
        <v>6.72</v>
      </c>
    </row>
    <row r="4535" spans="1:4" x14ac:dyDescent="0.25">
      <c r="A4535">
        <v>39739</v>
      </c>
      <c r="B4535" t="s">
        <v>4710</v>
      </c>
      <c r="C4535" t="s">
        <v>146</v>
      </c>
      <c r="D4535" s="155">
        <v>95.63</v>
      </c>
    </row>
    <row r="4536" spans="1:4" x14ac:dyDescent="0.25">
      <c r="A4536">
        <v>39733</v>
      </c>
      <c r="B4536" t="s">
        <v>4711</v>
      </c>
      <c r="C4536" t="s">
        <v>146</v>
      </c>
      <c r="D4536" s="155">
        <v>165.49</v>
      </c>
    </row>
    <row r="4537" spans="1:4" x14ac:dyDescent="0.25">
      <c r="A4537">
        <v>39854</v>
      </c>
      <c r="B4537" t="s">
        <v>4712</v>
      </c>
      <c r="C4537" t="s">
        <v>146</v>
      </c>
      <c r="D4537" s="155">
        <v>167.83</v>
      </c>
    </row>
    <row r="4538" spans="1:4" x14ac:dyDescent="0.25">
      <c r="A4538">
        <v>39740</v>
      </c>
      <c r="B4538" t="s">
        <v>4713</v>
      </c>
      <c r="C4538" t="s">
        <v>146</v>
      </c>
      <c r="D4538" s="155">
        <v>91.83</v>
      </c>
    </row>
    <row r="4539" spans="1:4" x14ac:dyDescent="0.25">
      <c r="A4539">
        <v>39741</v>
      </c>
      <c r="B4539" t="s">
        <v>4714</v>
      </c>
      <c r="C4539" t="s">
        <v>146</v>
      </c>
      <c r="D4539" s="155">
        <v>16.920000000000002</v>
      </c>
    </row>
    <row r="4540" spans="1:4" x14ac:dyDescent="0.25">
      <c r="A4540">
        <v>39853</v>
      </c>
      <c r="B4540" t="s">
        <v>4715</v>
      </c>
      <c r="C4540" t="s">
        <v>146</v>
      </c>
      <c r="D4540" s="155">
        <v>22.23</v>
      </c>
    </row>
    <row r="4541" spans="1:4" x14ac:dyDescent="0.25">
      <c r="A4541">
        <v>39742</v>
      </c>
      <c r="B4541" t="s">
        <v>4716</v>
      </c>
      <c r="C4541" t="s">
        <v>146</v>
      </c>
      <c r="D4541" s="155">
        <v>73.81</v>
      </c>
    </row>
    <row r="4542" spans="1:4" x14ac:dyDescent="0.25">
      <c r="A4542">
        <v>39749</v>
      </c>
      <c r="B4542" t="s">
        <v>4717</v>
      </c>
      <c r="C4542" t="s">
        <v>146</v>
      </c>
      <c r="D4542" s="155">
        <v>94.27</v>
      </c>
    </row>
    <row r="4543" spans="1:4" x14ac:dyDescent="0.25">
      <c r="A4543">
        <v>39751</v>
      </c>
      <c r="B4543" t="s">
        <v>4718</v>
      </c>
      <c r="C4543" t="s">
        <v>146</v>
      </c>
      <c r="D4543" s="155">
        <v>171.3</v>
      </c>
    </row>
    <row r="4544" spans="1:4" x14ac:dyDescent="0.25">
      <c r="A4544">
        <v>39750</v>
      </c>
      <c r="B4544" t="s">
        <v>4719</v>
      </c>
      <c r="C4544" t="s">
        <v>146</v>
      </c>
      <c r="D4544" s="155">
        <v>142.38</v>
      </c>
    </row>
    <row r="4545" spans="1:4" x14ac:dyDescent="0.25">
      <c r="A4545">
        <v>39747</v>
      </c>
      <c r="B4545" t="s">
        <v>4720</v>
      </c>
      <c r="C4545" t="s">
        <v>146</v>
      </c>
      <c r="D4545" s="155">
        <v>45.8</v>
      </c>
    </row>
    <row r="4546" spans="1:4" x14ac:dyDescent="0.25">
      <c r="A4546">
        <v>39753</v>
      </c>
      <c r="B4546" t="s">
        <v>4721</v>
      </c>
      <c r="C4546" t="s">
        <v>146</v>
      </c>
      <c r="D4546" s="155">
        <v>315.32</v>
      </c>
    </row>
    <row r="4547" spans="1:4" x14ac:dyDescent="0.25">
      <c r="A4547">
        <v>39754</v>
      </c>
      <c r="B4547" t="s">
        <v>4722</v>
      </c>
      <c r="C4547" t="s">
        <v>146</v>
      </c>
      <c r="D4547" s="155">
        <v>464.55</v>
      </c>
    </row>
    <row r="4548" spans="1:4" x14ac:dyDescent="0.25">
      <c r="A4548">
        <v>39748</v>
      </c>
      <c r="B4548" t="s">
        <v>4723</v>
      </c>
      <c r="C4548" t="s">
        <v>146</v>
      </c>
      <c r="D4548" s="155">
        <v>74.099999999999994</v>
      </c>
    </row>
    <row r="4549" spans="1:4" x14ac:dyDescent="0.25">
      <c r="A4549">
        <v>39755</v>
      </c>
      <c r="B4549" t="s">
        <v>4724</v>
      </c>
      <c r="C4549" t="s">
        <v>146</v>
      </c>
      <c r="D4549" s="155">
        <v>704.36</v>
      </c>
    </row>
    <row r="4550" spans="1:4" x14ac:dyDescent="0.25">
      <c r="A4550">
        <v>12742</v>
      </c>
      <c r="B4550" t="s">
        <v>4725</v>
      </c>
      <c r="C4550" t="s">
        <v>146</v>
      </c>
      <c r="D4550" s="155">
        <v>557.73</v>
      </c>
    </row>
    <row r="4551" spans="1:4" x14ac:dyDescent="0.25">
      <c r="A4551">
        <v>12713</v>
      </c>
      <c r="B4551" t="s">
        <v>4726</v>
      </c>
      <c r="C4551" t="s">
        <v>146</v>
      </c>
      <c r="D4551" s="155">
        <v>29.58</v>
      </c>
    </row>
    <row r="4552" spans="1:4" x14ac:dyDescent="0.25">
      <c r="A4552">
        <v>12743</v>
      </c>
      <c r="B4552" t="s">
        <v>4727</v>
      </c>
      <c r="C4552" t="s">
        <v>146</v>
      </c>
      <c r="D4552" s="155">
        <v>50.88</v>
      </c>
    </row>
    <row r="4553" spans="1:4" x14ac:dyDescent="0.25">
      <c r="A4553">
        <v>12744</v>
      </c>
      <c r="B4553" t="s">
        <v>4728</v>
      </c>
      <c r="C4553" t="s">
        <v>146</v>
      </c>
      <c r="D4553" s="155">
        <v>64.58</v>
      </c>
    </row>
    <row r="4554" spans="1:4" x14ac:dyDescent="0.25">
      <c r="A4554">
        <v>12745</v>
      </c>
      <c r="B4554" t="s">
        <v>4729</v>
      </c>
      <c r="C4554" t="s">
        <v>146</v>
      </c>
      <c r="D4554" s="155">
        <v>93.78</v>
      </c>
    </row>
    <row r="4555" spans="1:4" x14ac:dyDescent="0.25">
      <c r="A4555">
        <v>12746</v>
      </c>
      <c r="B4555" t="s">
        <v>4730</v>
      </c>
      <c r="C4555" t="s">
        <v>146</v>
      </c>
      <c r="D4555" s="155">
        <v>126.64</v>
      </c>
    </row>
    <row r="4556" spans="1:4" x14ac:dyDescent="0.25">
      <c r="A4556">
        <v>12747</v>
      </c>
      <c r="B4556" t="s">
        <v>4731</v>
      </c>
      <c r="C4556" t="s">
        <v>146</v>
      </c>
      <c r="D4556" s="155">
        <v>183.66</v>
      </c>
    </row>
    <row r="4557" spans="1:4" x14ac:dyDescent="0.25">
      <c r="A4557">
        <v>12748</v>
      </c>
      <c r="B4557" t="s">
        <v>4732</v>
      </c>
      <c r="C4557" t="s">
        <v>146</v>
      </c>
      <c r="D4557" s="155">
        <v>258.74</v>
      </c>
    </row>
    <row r="4558" spans="1:4" x14ac:dyDescent="0.25">
      <c r="A4558">
        <v>12749</v>
      </c>
      <c r="B4558" t="s">
        <v>4733</v>
      </c>
      <c r="C4558" t="s">
        <v>146</v>
      </c>
      <c r="D4558" s="155">
        <v>378.24</v>
      </c>
    </row>
    <row r="4559" spans="1:4" x14ac:dyDescent="0.25">
      <c r="A4559">
        <v>39726</v>
      </c>
      <c r="B4559" t="s">
        <v>4734</v>
      </c>
      <c r="C4559" t="s">
        <v>146</v>
      </c>
      <c r="D4559" s="155">
        <v>124.23</v>
      </c>
    </row>
    <row r="4560" spans="1:4" x14ac:dyDescent="0.25">
      <c r="A4560">
        <v>39728</v>
      </c>
      <c r="B4560" t="s">
        <v>4735</v>
      </c>
      <c r="C4560" t="s">
        <v>146</v>
      </c>
      <c r="D4560" s="155">
        <v>218.34</v>
      </c>
    </row>
    <row r="4561" spans="1:4" x14ac:dyDescent="0.25">
      <c r="A4561">
        <v>39727</v>
      </c>
      <c r="B4561" t="s">
        <v>4736</v>
      </c>
      <c r="C4561" t="s">
        <v>146</v>
      </c>
      <c r="D4561" s="155">
        <v>179.68</v>
      </c>
    </row>
    <row r="4562" spans="1:4" x14ac:dyDescent="0.25">
      <c r="A4562">
        <v>39724</v>
      </c>
      <c r="B4562" t="s">
        <v>4737</v>
      </c>
      <c r="C4562" t="s">
        <v>146</v>
      </c>
      <c r="D4562" s="155">
        <v>55.01</v>
      </c>
    </row>
    <row r="4563" spans="1:4" x14ac:dyDescent="0.25">
      <c r="A4563">
        <v>39729</v>
      </c>
      <c r="B4563" t="s">
        <v>4738</v>
      </c>
      <c r="C4563" t="s">
        <v>146</v>
      </c>
      <c r="D4563" s="155">
        <v>302.37</v>
      </c>
    </row>
    <row r="4564" spans="1:4" x14ac:dyDescent="0.25">
      <c r="A4564">
        <v>39730</v>
      </c>
      <c r="B4564" t="s">
        <v>4739</v>
      </c>
      <c r="C4564" t="s">
        <v>146</v>
      </c>
      <c r="D4564" s="155">
        <v>392.31</v>
      </c>
    </row>
    <row r="4565" spans="1:4" x14ac:dyDescent="0.25">
      <c r="A4565">
        <v>39731</v>
      </c>
      <c r="B4565" t="s">
        <v>4740</v>
      </c>
      <c r="C4565" t="s">
        <v>146</v>
      </c>
      <c r="D4565" s="155">
        <v>581.04</v>
      </c>
    </row>
    <row r="4566" spans="1:4" x14ac:dyDescent="0.25">
      <c r="A4566">
        <v>39725</v>
      </c>
      <c r="B4566" t="s">
        <v>4741</v>
      </c>
      <c r="C4566" t="s">
        <v>146</v>
      </c>
      <c r="D4566" s="155">
        <v>89.67</v>
      </c>
    </row>
    <row r="4567" spans="1:4" x14ac:dyDescent="0.25">
      <c r="A4567">
        <v>39732</v>
      </c>
      <c r="B4567" t="s">
        <v>4742</v>
      </c>
      <c r="C4567" t="s">
        <v>146</v>
      </c>
      <c r="D4567" s="155">
        <v>855.26</v>
      </c>
    </row>
    <row r="4568" spans="1:4" x14ac:dyDescent="0.25">
      <c r="A4568">
        <v>39660</v>
      </c>
      <c r="B4568" t="s">
        <v>4743</v>
      </c>
      <c r="C4568" t="s">
        <v>146</v>
      </c>
      <c r="D4568" s="155">
        <v>38.97</v>
      </c>
    </row>
    <row r="4569" spans="1:4" x14ac:dyDescent="0.25">
      <c r="A4569">
        <v>39662</v>
      </c>
      <c r="B4569" t="s">
        <v>4744</v>
      </c>
      <c r="C4569" t="s">
        <v>146</v>
      </c>
      <c r="D4569" s="155">
        <v>18.68</v>
      </c>
    </row>
    <row r="4570" spans="1:4" x14ac:dyDescent="0.25">
      <c r="A4570">
        <v>39661</v>
      </c>
      <c r="B4570" t="s">
        <v>4745</v>
      </c>
      <c r="C4570" t="s">
        <v>146</v>
      </c>
      <c r="D4570" s="155">
        <v>12.74</v>
      </c>
    </row>
    <row r="4571" spans="1:4" x14ac:dyDescent="0.25">
      <c r="A4571">
        <v>39666</v>
      </c>
      <c r="B4571" t="s">
        <v>4746</v>
      </c>
      <c r="C4571" t="s">
        <v>146</v>
      </c>
      <c r="D4571" s="155">
        <v>58.63</v>
      </c>
    </row>
    <row r="4572" spans="1:4" x14ac:dyDescent="0.25">
      <c r="A4572">
        <v>39664</v>
      </c>
      <c r="B4572" t="s">
        <v>4747</v>
      </c>
      <c r="C4572" t="s">
        <v>146</v>
      </c>
      <c r="D4572" s="155">
        <v>28.73</v>
      </c>
    </row>
    <row r="4573" spans="1:4" x14ac:dyDescent="0.25">
      <c r="A4573">
        <v>39663</v>
      </c>
      <c r="B4573" t="s">
        <v>4748</v>
      </c>
      <c r="C4573" t="s">
        <v>146</v>
      </c>
      <c r="D4573" s="155">
        <v>22.97</v>
      </c>
    </row>
    <row r="4574" spans="1:4" x14ac:dyDescent="0.25">
      <c r="A4574">
        <v>39665</v>
      </c>
      <c r="B4574" t="s">
        <v>4749</v>
      </c>
      <c r="C4574" t="s">
        <v>146</v>
      </c>
      <c r="D4574" s="155">
        <v>48.47</v>
      </c>
    </row>
    <row r="4575" spans="1:4" x14ac:dyDescent="0.25">
      <c r="A4575">
        <v>39752</v>
      </c>
      <c r="B4575" t="s">
        <v>4750</v>
      </c>
      <c r="C4575" t="s">
        <v>146</v>
      </c>
      <c r="D4575" s="155">
        <v>243.74</v>
      </c>
    </row>
    <row r="4576" spans="1:4" x14ac:dyDescent="0.25">
      <c r="A4576">
        <v>7725</v>
      </c>
      <c r="B4576" t="s">
        <v>4751</v>
      </c>
      <c r="C4576" t="s">
        <v>146</v>
      </c>
      <c r="D4576" s="155">
        <v>200.79</v>
      </c>
    </row>
    <row r="4577" spans="1:4" x14ac:dyDescent="0.25">
      <c r="A4577">
        <v>7753</v>
      </c>
      <c r="B4577" t="s">
        <v>4752</v>
      </c>
      <c r="C4577" t="s">
        <v>146</v>
      </c>
      <c r="D4577" s="155">
        <v>391.45</v>
      </c>
    </row>
    <row r="4578" spans="1:4" x14ac:dyDescent="0.25">
      <c r="A4578">
        <v>13256</v>
      </c>
      <c r="B4578" t="s">
        <v>4753</v>
      </c>
      <c r="C4578" t="s">
        <v>146</v>
      </c>
      <c r="D4578" s="155">
        <v>548.37</v>
      </c>
    </row>
    <row r="4579" spans="1:4" x14ac:dyDescent="0.25">
      <c r="A4579">
        <v>7757</v>
      </c>
      <c r="B4579" t="s">
        <v>4754</v>
      </c>
      <c r="C4579" t="s">
        <v>146</v>
      </c>
      <c r="D4579" s="155">
        <v>584.65</v>
      </c>
    </row>
    <row r="4580" spans="1:4" x14ac:dyDescent="0.25">
      <c r="A4580">
        <v>7758</v>
      </c>
      <c r="B4580" t="s">
        <v>4755</v>
      </c>
      <c r="C4580" t="s">
        <v>146</v>
      </c>
      <c r="D4580" s="155">
        <v>847.03</v>
      </c>
    </row>
    <row r="4581" spans="1:4" x14ac:dyDescent="0.25">
      <c r="A4581">
        <v>7759</v>
      </c>
      <c r="B4581" t="s">
        <v>4756</v>
      </c>
      <c r="C4581" t="s">
        <v>146</v>
      </c>
      <c r="D4581" s="168">
        <v>2347.11</v>
      </c>
    </row>
    <row r="4582" spans="1:4" x14ac:dyDescent="0.25">
      <c r="A4582">
        <v>40334</v>
      </c>
      <c r="B4582" t="s">
        <v>4757</v>
      </c>
      <c r="C4582" t="s">
        <v>146</v>
      </c>
      <c r="D4582" s="155">
        <v>91.95</v>
      </c>
    </row>
    <row r="4583" spans="1:4" x14ac:dyDescent="0.25">
      <c r="A4583">
        <v>7745</v>
      </c>
      <c r="B4583" t="s">
        <v>4758</v>
      </c>
      <c r="C4583" t="s">
        <v>146</v>
      </c>
      <c r="D4583" s="155">
        <v>103.76</v>
      </c>
    </row>
    <row r="4584" spans="1:4" x14ac:dyDescent="0.25">
      <c r="A4584">
        <v>7714</v>
      </c>
      <c r="B4584" t="s">
        <v>4759</v>
      </c>
      <c r="C4584" t="s">
        <v>146</v>
      </c>
      <c r="D4584" s="155">
        <v>124.01</v>
      </c>
    </row>
    <row r="4585" spans="1:4" x14ac:dyDescent="0.25">
      <c r="A4585">
        <v>7742</v>
      </c>
      <c r="B4585" t="s">
        <v>4760</v>
      </c>
      <c r="C4585" t="s">
        <v>146</v>
      </c>
      <c r="D4585" s="155">
        <v>273.68</v>
      </c>
    </row>
    <row r="4586" spans="1:4" x14ac:dyDescent="0.25">
      <c r="A4586">
        <v>7750</v>
      </c>
      <c r="B4586" t="s">
        <v>4761</v>
      </c>
      <c r="C4586" t="s">
        <v>146</v>
      </c>
      <c r="D4586" s="155">
        <v>334.08</v>
      </c>
    </row>
    <row r="4587" spans="1:4" x14ac:dyDescent="0.25">
      <c r="A4587">
        <v>7756</v>
      </c>
      <c r="B4587" t="s">
        <v>4762</v>
      </c>
      <c r="C4587" t="s">
        <v>146</v>
      </c>
      <c r="D4587" s="155">
        <v>383.86</v>
      </c>
    </row>
    <row r="4588" spans="1:4" x14ac:dyDescent="0.25">
      <c r="A4588">
        <v>7765</v>
      </c>
      <c r="B4588" t="s">
        <v>4763</v>
      </c>
      <c r="C4588" t="s">
        <v>146</v>
      </c>
      <c r="D4588" s="155">
        <v>430.26</v>
      </c>
    </row>
    <row r="4589" spans="1:4" x14ac:dyDescent="0.25">
      <c r="A4589">
        <v>12569</v>
      </c>
      <c r="B4589" t="s">
        <v>4764</v>
      </c>
      <c r="C4589" t="s">
        <v>146</v>
      </c>
      <c r="D4589" s="155">
        <v>593.92999999999995</v>
      </c>
    </row>
    <row r="4590" spans="1:4" x14ac:dyDescent="0.25">
      <c r="A4590">
        <v>7766</v>
      </c>
      <c r="B4590" t="s">
        <v>4765</v>
      </c>
      <c r="C4590" t="s">
        <v>146</v>
      </c>
      <c r="D4590" s="155">
        <v>631.04999999999995</v>
      </c>
    </row>
    <row r="4591" spans="1:4" x14ac:dyDescent="0.25">
      <c r="A4591">
        <v>7767</v>
      </c>
      <c r="B4591" t="s">
        <v>4766</v>
      </c>
      <c r="C4591" t="s">
        <v>146</v>
      </c>
      <c r="D4591" s="155">
        <v>906.08</v>
      </c>
    </row>
    <row r="4592" spans="1:4" x14ac:dyDescent="0.25">
      <c r="A4592">
        <v>7727</v>
      </c>
      <c r="B4592" t="s">
        <v>4767</v>
      </c>
      <c r="C4592" t="s">
        <v>146</v>
      </c>
      <c r="D4592" s="168">
        <v>2632.2</v>
      </c>
    </row>
    <row r="4593" spans="1:4" x14ac:dyDescent="0.25">
      <c r="A4593">
        <v>7760</v>
      </c>
      <c r="B4593" t="s">
        <v>4768</v>
      </c>
      <c r="C4593" t="s">
        <v>146</v>
      </c>
      <c r="D4593" s="155">
        <v>104.61</v>
      </c>
    </row>
    <row r="4594" spans="1:4" x14ac:dyDescent="0.25">
      <c r="A4594">
        <v>7761</v>
      </c>
      <c r="B4594" t="s">
        <v>4769</v>
      </c>
      <c r="C4594" t="s">
        <v>146</v>
      </c>
      <c r="D4594" s="155">
        <v>109.67</v>
      </c>
    </row>
    <row r="4595" spans="1:4" x14ac:dyDescent="0.25">
      <c r="A4595">
        <v>7752</v>
      </c>
      <c r="B4595" t="s">
        <v>4770</v>
      </c>
      <c r="C4595" t="s">
        <v>146</v>
      </c>
      <c r="D4595" s="155">
        <v>133.29</v>
      </c>
    </row>
    <row r="4596" spans="1:4" x14ac:dyDescent="0.25">
      <c r="A4596">
        <v>7762</v>
      </c>
      <c r="B4596" t="s">
        <v>4771</v>
      </c>
      <c r="C4596" t="s">
        <v>146</v>
      </c>
      <c r="D4596" s="155">
        <v>174.21</v>
      </c>
    </row>
    <row r="4597" spans="1:4" x14ac:dyDescent="0.25">
      <c r="A4597">
        <v>7722</v>
      </c>
      <c r="B4597" t="s">
        <v>4772</v>
      </c>
      <c r="C4597" t="s">
        <v>146</v>
      </c>
      <c r="D4597" s="155">
        <v>266.58999999999997</v>
      </c>
    </row>
    <row r="4598" spans="1:4" x14ac:dyDescent="0.25">
      <c r="A4598">
        <v>7763</v>
      </c>
      <c r="B4598" t="s">
        <v>4773</v>
      </c>
      <c r="C4598" t="s">
        <v>146</v>
      </c>
      <c r="D4598" s="155">
        <v>324.8</v>
      </c>
    </row>
    <row r="4599" spans="1:4" x14ac:dyDescent="0.25">
      <c r="A4599">
        <v>7764</v>
      </c>
      <c r="B4599" t="s">
        <v>4774</v>
      </c>
      <c r="C4599" t="s">
        <v>146</v>
      </c>
      <c r="D4599" s="155">
        <v>388.08</v>
      </c>
    </row>
    <row r="4600" spans="1:4" x14ac:dyDescent="0.25">
      <c r="A4600">
        <v>12572</v>
      </c>
      <c r="B4600" t="s">
        <v>4775</v>
      </c>
      <c r="C4600" t="s">
        <v>146</v>
      </c>
      <c r="D4600" s="155">
        <v>548.37</v>
      </c>
    </row>
    <row r="4601" spans="1:4" x14ac:dyDescent="0.25">
      <c r="A4601">
        <v>12573</v>
      </c>
      <c r="B4601" t="s">
        <v>4776</v>
      </c>
      <c r="C4601" t="s">
        <v>146</v>
      </c>
      <c r="D4601" s="155">
        <v>721.32</v>
      </c>
    </row>
    <row r="4602" spans="1:4" x14ac:dyDescent="0.25">
      <c r="A4602">
        <v>12574</v>
      </c>
      <c r="B4602" t="s">
        <v>4777</v>
      </c>
      <c r="C4602" t="s">
        <v>146</v>
      </c>
      <c r="D4602" s="155">
        <v>872.17</v>
      </c>
    </row>
    <row r="4603" spans="1:4" x14ac:dyDescent="0.25">
      <c r="A4603">
        <v>12575</v>
      </c>
      <c r="B4603" t="s">
        <v>4778</v>
      </c>
      <c r="C4603" t="s">
        <v>146</v>
      </c>
      <c r="D4603" s="168">
        <v>1324.53</v>
      </c>
    </row>
    <row r="4604" spans="1:4" x14ac:dyDescent="0.25">
      <c r="A4604">
        <v>12576</v>
      </c>
      <c r="B4604" t="s">
        <v>4779</v>
      </c>
      <c r="C4604" t="s">
        <v>146</v>
      </c>
      <c r="D4604" s="155">
        <v>160.29</v>
      </c>
    </row>
    <row r="4605" spans="1:4" x14ac:dyDescent="0.25">
      <c r="A4605">
        <v>12577</v>
      </c>
      <c r="B4605" t="s">
        <v>4780</v>
      </c>
      <c r="C4605" t="s">
        <v>146</v>
      </c>
      <c r="D4605" s="155">
        <v>215.97</v>
      </c>
    </row>
    <row r="4606" spans="1:4" x14ac:dyDescent="0.25">
      <c r="A4606">
        <v>12578</v>
      </c>
      <c r="B4606" t="s">
        <v>4781</v>
      </c>
      <c r="C4606" t="s">
        <v>146</v>
      </c>
      <c r="D4606" s="155">
        <v>261.52999999999997</v>
      </c>
    </row>
    <row r="4607" spans="1:4" x14ac:dyDescent="0.25">
      <c r="A4607">
        <v>12579</v>
      </c>
      <c r="B4607" t="s">
        <v>4782</v>
      </c>
      <c r="C4607" t="s">
        <v>146</v>
      </c>
      <c r="D4607" s="155">
        <v>450.51</v>
      </c>
    </row>
    <row r="4608" spans="1:4" x14ac:dyDescent="0.25">
      <c r="A4608">
        <v>12580</v>
      </c>
      <c r="B4608" t="s">
        <v>4783</v>
      </c>
      <c r="C4608" t="s">
        <v>146</v>
      </c>
      <c r="D4608" s="155">
        <v>469.4</v>
      </c>
    </row>
    <row r="4609" spans="1:4" x14ac:dyDescent="0.25">
      <c r="A4609">
        <v>12581</v>
      </c>
      <c r="B4609" t="s">
        <v>4784</v>
      </c>
      <c r="C4609" t="s">
        <v>146</v>
      </c>
      <c r="D4609" s="155">
        <v>502.81</v>
      </c>
    </row>
    <row r="4610" spans="1:4" x14ac:dyDescent="0.25">
      <c r="A4610">
        <v>7720</v>
      </c>
      <c r="B4610" t="s">
        <v>4785</v>
      </c>
      <c r="C4610" t="s">
        <v>146</v>
      </c>
      <c r="D4610" s="155">
        <v>786.28</v>
      </c>
    </row>
    <row r="4611" spans="1:4" x14ac:dyDescent="0.25">
      <c r="A4611">
        <v>40335</v>
      </c>
      <c r="B4611" t="s">
        <v>4786</v>
      </c>
      <c r="C4611" t="s">
        <v>146</v>
      </c>
      <c r="D4611" s="155">
        <v>164.51</v>
      </c>
    </row>
    <row r="4612" spans="1:4" x14ac:dyDescent="0.25">
      <c r="A4612">
        <v>7740</v>
      </c>
      <c r="B4612" t="s">
        <v>4787</v>
      </c>
      <c r="C4612" t="s">
        <v>146</v>
      </c>
      <c r="D4612" s="155">
        <v>168.73</v>
      </c>
    </row>
    <row r="4613" spans="1:4" x14ac:dyDescent="0.25">
      <c r="A4613">
        <v>7741</v>
      </c>
      <c r="B4613" t="s">
        <v>4788</v>
      </c>
      <c r="C4613" t="s">
        <v>146</v>
      </c>
      <c r="D4613" s="155">
        <v>312.14999999999998</v>
      </c>
    </row>
    <row r="4614" spans="1:4" x14ac:dyDescent="0.25">
      <c r="A4614">
        <v>7774</v>
      </c>
      <c r="B4614" t="s">
        <v>4789</v>
      </c>
      <c r="C4614" t="s">
        <v>146</v>
      </c>
      <c r="D4614" s="155">
        <v>383.01</v>
      </c>
    </row>
    <row r="4615" spans="1:4" x14ac:dyDescent="0.25">
      <c r="A4615">
        <v>7744</v>
      </c>
      <c r="B4615" t="s">
        <v>4790</v>
      </c>
      <c r="C4615" t="s">
        <v>146</v>
      </c>
      <c r="D4615" s="155">
        <v>500.28</v>
      </c>
    </row>
    <row r="4616" spans="1:4" x14ac:dyDescent="0.25">
      <c r="A4616">
        <v>7773</v>
      </c>
      <c r="B4616" t="s">
        <v>4791</v>
      </c>
      <c r="C4616" t="s">
        <v>146</v>
      </c>
      <c r="D4616" s="155">
        <v>511.33</v>
      </c>
    </row>
    <row r="4617" spans="1:4" x14ac:dyDescent="0.25">
      <c r="A4617">
        <v>7754</v>
      </c>
      <c r="B4617" t="s">
        <v>4792</v>
      </c>
      <c r="C4617" t="s">
        <v>146</v>
      </c>
      <c r="D4617" s="155">
        <v>775.31</v>
      </c>
    </row>
    <row r="4618" spans="1:4" x14ac:dyDescent="0.25">
      <c r="A4618">
        <v>7735</v>
      </c>
      <c r="B4618" t="s">
        <v>4793</v>
      </c>
      <c r="C4618" t="s">
        <v>146</v>
      </c>
      <c r="D4618" s="168">
        <v>1003.95</v>
      </c>
    </row>
    <row r="4619" spans="1:4" x14ac:dyDescent="0.25">
      <c r="A4619">
        <v>7755</v>
      </c>
      <c r="B4619" t="s">
        <v>4794</v>
      </c>
      <c r="C4619" t="s">
        <v>146</v>
      </c>
      <c r="D4619" s="155">
        <v>199.1</v>
      </c>
    </row>
    <row r="4620" spans="1:4" x14ac:dyDescent="0.25">
      <c r="A4620">
        <v>7776</v>
      </c>
      <c r="B4620" t="s">
        <v>4795</v>
      </c>
      <c r="C4620" t="s">
        <v>146</v>
      </c>
      <c r="D4620" s="155">
        <v>415.07</v>
      </c>
    </row>
    <row r="4621" spans="1:4" x14ac:dyDescent="0.25">
      <c r="A4621">
        <v>7743</v>
      </c>
      <c r="B4621" t="s">
        <v>4796</v>
      </c>
      <c r="C4621" t="s">
        <v>146</v>
      </c>
      <c r="D4621" s="155">
        <v>439.54</v>
      </c>
    </row>
    <row r="4622" spans="1:4" x14ac:dyDescent="0.25">
      <c r="A4622">
        <v>7733</v>
      </c>
      <c r="B4622" t="s">
        <v>4797</v>
      </c>
      <c r="C4622" t="s">
        <v>146</v>
      </c>
      <c r="D4622" s="155">
        <v>573.67999999999995</v>
      </c>
    </row>
    <row r="4623" spans="1:4" x14ac:dyDescent="0.25">
      <c r="A4623">
        <v>7775</v>
      </c>
      <c r="B4623" t="s">
        <v>4798</v>
      </c>
      <c r="C4623" t="s">
        <v>146</v>
      </c>
      <c r="D4623" s="155">
        <v>628.52</v>
      </c>
    </row>
    <row r="4624" spans="1:4" x14ac:dyDescent="0.25">
      <c r="A4624">
        <v>7734</v>
      </c>
      <c r="B4624" t="s">
        <v>4799</v>
      </c>
      <c r="C4624" t="s">
        <v>146</v>
      </c>
      <c r="D4624" s="155">
        <v>890.05</v>
      </c>
    </row>
    <row r="4625" spans="1:4" x14ac:dyDescent="0.25">
      <c r="A4625">
        <v>37449</v>
      </c>
      <c r="B4625" t="s">
        <v>4800</v>
      </c>
      <c r="C4625" t="s">
        <v>146</v>
      </c>
      <c r="D4625" s="155">
        <v>35.67</v>
      </c>
    </row>
    <row r="4626" spans="1:4" x14ac:dyDescent="0.25">
      <c r="A4626">
        <v>37450</v>
      </c>
      <c r="B4626" t="s">
        <v>4801</v>
      </c>
      <c r="C4626" t="s">
        <v>146</v>
      </c>
      <c r="D4626" s="155">
        <v>49.94</v>
      </c>
    </row>
    <row r="4627" spans="1:4" x14ac:dyDescent="0.25">
      <c r="A4627">
        <v>37451</v>
      </c>
      <c r="B4627" t="s">
        <v>4802</v>
      </c>
      <c r="C4627" t="s">
        <v>146</v>
      </c>
      <c r="D4627" s="155">
        <v>69.72</v>
      </c>
    </row>
    <row r="4628" spans="1:4" x14ac:dyDescent="0.25">
      <c r="A4628">
        <v>37452</v>
      </c>
      <c r="B4628" t="s">
        <v>4803</v>
      </c>
      <c r="C4628" t="s">
        <v>146</v>
      </c>
      <c r="D4628" s="155">
        <v>101.35</v>
      </c>
    </row>
    <row r="4629" spans="1:4" x14ac:dyDescent="0.25">
      <c r="A4629">
        <v>37453</v>
      </c>
      <c r="B4629" t="s">
        <v>4804</v>
      </c>
      <c r="C4629" t="s">
        <v>146</v>
      </c>
      <c r="D4629" s="155">
        <v>116.71</v>
      </c>
    </row>
    <row r="4630" spans="1:4" x14ac:dyDescent="0.25">
      <c r="A4630">
        <v>7778</v>
      </c>
      <c r="B4630" t="s">
        <v>4805</v>
      </c>
      <c r="C4630" t="s">
        <v>146</v>
      </c>
      <c r="D4630" s="155">
        <v>43.78</v>
      </c>
    </row>
    <row r="4631" spans="1:4" x14ac:dyDescent="0.25">
      <c r="A4631">
        <v>7796</v>
      </c>
      <c r="B4631" t="s">
        <v>4806</v>
      </c>
      <c r="C4631" t="s">
        <v>146</v>
      </c>
      <c r="D4631" s="155">
        <v>60</v>
      </c>
    </row>
    <row r="4632" spans="1:4" x14ac:dyDescent="0.25">
      <c r="A4632">
        <v>7781</v>
      </c>
      <c r="B4632" t="s">
        <v>4807</v>
      </c>
      <c r="C4632" t="s">
        <v>146</v>
      </c>
      <c r="D4632" s="155">
        <v>70.900000000000006</v>
      </c>
    </row>
    <row r="4633" spans="1:4" x14ac:dyDescent="0.25">
      <c r="A4633">
        <v>7795</v>
      </c>
      <c r="B4633" t="s">
        <v>4808</v>
      </c>
      <c r="C4633" t="s">
        <v>146</v>
      </c>
      <c r="D4633" s="155">
        <v>105.52</v>
      </c>
    </row>
    <row r="4634" spans="1:4" x14ac:dyDescent="0.25">
      <c r="A4634">
        <v>7791</v>
      </c>
      <c r="B4634" t="s">
        <v>4809</v>
      </c>
      <c r="C4634" t="s">
        <v>146</v>
      </c>
      <c r="D4634" s="155">
        <v>126.32</v>
      </c>
    </row>
    <row r="4635" spans="1:4" x14ac:dyDescent="0.25">
      <c r="A4635">
        <v>7783</v>
      </c>
      <c r="B4635" t="s">
        <v>4810</v>
      </c>
      <c r="C4635" t="s">
        <v>146</v>
      </c>
      <c r="D4635" s="155">
        <v>44.76</v>
      </c>
    </row>
    <row r="4636" spans="1:4" x14ac:dyDescent="0.25">
      <c r="A4636">
        <v>7790</v>
      </c>
      <c r="B4636" t="s">
        <v>4811</v>
      </c>
      <c r="C4636" t="s">
        <v>146</v>
      </c>
      <c r="D4636" s="155">
        <v>70.540000000000006</v>
      </c>
    </row>
    <row r="4637" spans="1:4" x14ac:dyDescent="0.25">
      <c r="A4637">
        <v>7785</v>
      </c>
      <c r="B4637" t="s">
        <v>4812</v>
      </c>
      <c r="C4637" t="s">
        <v>146</v>
      </c>
      <c r="D4637" s="155">
        <v>77.83</v>
      </c>
    </row>
    <row r="4638" spans="1:4" x14ac:dyDescent="0.25">
      <c r="A4638">
        <v>7792</v>
      </c>
      <c r="B4638" t="s">
        <v>4813</v>
      </c>
      <c r="C4638" t="s">
        <v>146</v>
      </c>
      <c r="D4638" s="155">
        <v>110.39</v>
      </c>
    </row>
    <row r="4639" spans="1:4" x14ac:dyDescent="0.25">
      <c r="A4639">
        <v>7793</v>
      </c>
      <c r="B4639" t="s">
        <v>4814</v>
      </c>
      <c r="C4639" t="s">
        <v>146</v>
      </c>
      <c r="D4639" s="155">
        <v>130.37</v>
      </c>
    </row>
    <row r="4640" spans="1:4" x14ac:dyDescent="0.25">
      <c r="A4640">
        <v>13159</v>
      </c>
      <c r="B4640" t="s">
        <v>4815</v>
      </c>
      <c r="C4640" t="s">
        <v>146</v>
      </c>
      <c r="D4640" s="155">
        <v>113.51</v>
      </c>
    </row>
    <row r="4641" spans="1:4" x14ac:dyDescent="0.25">
      <c r="A4641">
        <v>13168</v>
      </c>
      <c r="B4641" t="s">
        <v>4816</v>
      </c>
      <c r="C4641" t="s">
        <v>146</v>
      </c>
      <c r="D4641" s="155">
        <v>137.83000000000001</v>
      </c>
    </row>
    <row r="4642" spans="1:4" x14ac:dyDescent="0.25">
      <c r="A4642">
        <v>13173</v>
      </c>
      <c r="B4642" t="s">
        <v>4817</v>
      </c>
      <c r="C4642" t="s">
        <v>146</v>
      </c>
      <c r="D4642" s="155">
        <v>186.48</v>
      </c>
    </row>
    <row r="4643" spans="1:4" x14ac:dyDescent="0.25">
      <c r="A4643">
        <v>12583</v>
      </c>
      <c r="B4643" t="s">
        <v>4818</v>
      </c>
      <c r="C4643" t="s">
        <v>146</v>
      </c>
      <c r="D4643" s="155">
        <v>37.29</v>
      </c>
    </row>
    <row r="4644" spans="1:4" x14ac:dyDescent="0.25">
      <c r="A4644">
        <v>12584</v>
      </c>
      <c r="B4644" t="s">
        <v>4819</v>
      </c>
      <c r="C4644" t="s">
        <v>146</v>
      </c>
      <c r="D4644" s="155">
        <v>48.64</v>
      </c>
    </row>
    <row r="4645" spans="1:4" x14ac:dyDescent="0.25">
      <c r="A4645">
        <v>12613</v>
      </c>
      <c r="B4645" t="s">
        <v>4820</v>
      </c>
      <c r="C4645" t="s">
        <v>145</v>
      </c>
      <c r="D4645" s="155">
        <v>21.88</v>
      </c>
    </row>
    <row r="4646" spans="1:4" x14ac:dyDescent="0.25">
      <c r="A4646">
        <v>1031</v>
      </c>
      <c r="B4646" t="s">
        <v>4821</v>
      </c>
      <c r="C4646" t="s">
        <v>145</v>
      </c>
      <c r="D4646" s="155">
        <v>15.12</v>
      </c>
    </row>
    <row r="4647" spans="1:4" x14ac:dyDescent="0.25">
      <c r="A4647">
        <v>39707</v>
      </c>
      <c r="B4647" t="s">
        <v>4822</v>
      </c>
      <c r="C4647" t="s">
        <v>146</v>
      </c>
      <c r="D4647" s="155">
        <v>4.08</v>
      </c>
    </row>
    <row r="4648" spans="1:4" x14ac:dyDescent="0.25">
      <c r="A4648">
        <v>39708</v>
      </c>
      <c r="B4648" t="s">
        <v>4823</v>
      </c>
      <c r="C4648" t="s">
        <v>146</v>
      </c>
      <c r="D4648" s="155">
        <v>3.95</v>
      </c>
    </row>
    <row r="4649" spans="1:4" x14ac:dyDescent="0.25">
      <c r="A4649">
        <v>39710</v>
      </c>
      <c r="B4649" t="s">
        <v>4824</v>
      </c>
      <c r="C4649" t="s">
        <v>146</v>
      </c>
      <c r="D4649" s="155">
        <v>2.78</v>
      </c>
    </row>
    <row r="4650" spans="1:4" x14ac:dyDescent="0.25">
      <c r="A4650">
        <v>39709</v>
      </c>
      <c r="B4650" t="s">
        <v>4825</v>
      </c>
      <c r="C4650" t="s">
        <v>146</v>
      </c>
      <c r="D4650" s="155">
        <v>3.86</v>
      </c>
    </row>
    <row r="4651" spans="1:4" x14ac:dyDescent="0.25">
      <c r="A4651">
        <v>39711</v>
      </c>
      <c r="B4651" t="s">
        <v>4826</v>
      </c>
      <c r="C4651" t="s">
        <v>146</v>
      </c>
      <c r="D4651" s="155">
        <v>4.33</v>
      </c>
    </row>
    <row r="4652" spans="1:4" x14ac:dyDescent="0.25">
      <c r="A4652">
        <v>39712</v>
      </c>
      <c r="B4652" t="s">
        <v>4827</v>
      </c>
      <c r="C4652" t="s">
        <v>146</v>
      </c>
      <c r="D4652" s="155">
        <v>1.52</v>
      </c>
    </row>
    <row r="4653" spans="1:4" x14ac:dyDescent="0.25">
      <c r="A4653">
        <v>39713</v>
      </c>
      <c r="B4653" t="s">
        <v>4828</v>
      </c>
      <c r="C4653" t="s">
        <v>146</v>
      </c>
      <c r="D4653" s="155">
        <v>1.2</v>
      </c>
    </row>
    <row r="4654" spans="1:4" x14ac:dyDescent="0.25">
      <c r="A4654">
        <v>39714</v>
      </c>
      <c r="B4654" t="s">
        <v>4829</v>
      </c>
      <c r="C4654" t="s">
        <v>146</v>
      </c>
      <c r="D4654" s="155">
        <v>2.75</v>
      </c>
    </row>
    <row r="4655" spans="1:4" x14ac:dyDescent="0.25">
      <c r="A4655">
        <v>39715</v>
      </c>
      <c r="B4655" t="s">
        <v>4830</v>
      </c>
      <c r="C4655" t="s">
        <v>146</v>
      </c>
      <c r="D4655" s="155">
        <v>1.96</v>
      </c>
    </row>
    <row r="4656" spans="1:4" x14ac:dyDescent="0.25">
      <c r="A4656">
        <v>39716</v>
      </c>
      <c r="B4656" t="s">
        <v>4831</v>
      </c>
      <c r="C4656" t="s">
        <v>146</v>
      </c>
      <c r="D4656" s="155">
        <v>1.48</v>
      </c>
    </row>
    <row r="4657" spans="1:4" x14ac:dyDescent="0.25">
      <c r="A4657">
        <v>39718</v>
      </c>
      <c r="B4657" t="s">
        <v>4832</v>
      </c>
      <c r="C4657" t="s">
        <v>146</v>
      </c>
      <c r="D4657" s="155">
        <v>2.5299999999999998</v>
      </c>
    </row>
    <row r="4658" spans="1:4" x14ac:dyDescent="0.25">
      <c r="A4658">
        <v>9813</v>
      </c>
      <c r="B4658" t="s">
        <v>4833</v>
      </c>
      <c r="C4658" t="s">
        <v>146</v>
      </c>
      <c r="D4658" s="155">
        <v>5.61</v>
      </c>
    </row>
    <row r="4659" spans="1:4" x14ac:dyDescent="0.25">
      <c r="A4659">
        <v>9815</v>
      </c>
      <c r="B4659" t="s">
        <v>4834</v>
      </c>
      <c r="C4659" t="s">
        <v>146</v>
      </c>
      <c r="D4659" s="155">
        <v>11.08</v>
      </c>
    </row>
    <row r="4660" spans="1:4" x14ac:dyDescent="0.25">
      <c r="A4660">
        <v>44543</v>
      </c>
      <c r="B4660" t="s">
        <v>4835</v>
      </c>
      <c r="C4660" t="s">
        <v>146</v>
      </c>
      <c r="D4660" s="168">
        <v>5512.76</v>
      </c>
    </row>
    <row r="4661" spans="1:4" x14ac:dyDescent="0.25">
      <c r="A4661">
        <v>44526</v>
      </c>
      <c r="B4661" t="s">
        <v>4836</v>
      </c>
      <c r="C4661" t="s">
        <v>146</v>
      </c>
      <c r="D4661" s="155">
        <v>135.11000000000001</v>
      </c>
    </row>
    <row r="4662" spans="1:4" x14ac:dyDescent="0.25">
      <c r="A4662">
        <v>44518</v>
      </c>
      <c r="B4662" t="s">
        <v>4837</v>
      </c>
      <c r="C4662" t="s">
        <v>146</v>
      </c>
      <c r="D4662" s="168">
        <v>4058.54</v>
      </c>
    </row>
    <row r="4663" spans="1:4" x14ac:dyDescent="0.25">
      <c r="A4663">
        <v>44544</v>
      </c>
      <c r="B4663" t="s">
        <v>4838</v>
      </c>
      <c r="C4663" t="s">
        <v>146</v>
      </c>
      <c r="D4663" s="168">
        <v>1973.1</v>
      </c>
    </row>
    <row r="4664" spans="1:4" x14ac:dyDescent="0.25">
      <c r="A4664">
        <v>44545</v>
      </c>
      <c r="B4664" t="s">
        <v>4839</v>
      </c>
      <c r="C4664" t="s">
        <v>146</v>
      </c>
      <c r="D4664" s="155">
        <v>290.01</v>
      </c>
    </row>
    <row r="4665" spans="1:4" x14ac:dyDescent="0.25">
      <c r="A4665">
        <v>44546</v>
      </c>
      <c r="B4665" t="s">
        <v>4840</v>
      </c>
      <c r="C4665" t="s">
        <v>146</v>
      </c>
      <c r="D4665" s="168">
        <v>1295.22</v>
      </c>
    </row>
    <row r="4666" spans="1:4" x14ac:dyDescent="0.25">
      <c r="A4666">
        <v>44525</v>
      </c>
      <c r="B4666" t="s">
        <v>4841</v>
      </c>
      <c r="C4666" t="s">
        <v>146</v>
      </c>
      <c r="D4666" s="168">
        <v>5000.04</v>
      </c>
    </row>
    <row r="4667" spans="1:4" x14ac:dyDescent="0.25">
      <c r="A4667">
        <v>44547</v>
      </c>
      <c r="B4667" t="s">
        <v>4842</v>
      </c>
      <c r="C4667" t="s">
        <v>146</v>
      </c>
      <c r="D4667" s="155">
        <v>452.1</v>
      </c>
    </row>
    <row r="4668" spans="1:4" x14ac:dyDescent="0.25">
      <c r="A4668">
        <v>44519</v>
      </c>
      <c r="B4668" t="s">
        <v>4843</v>
      </c>
      <c r="C4668" t="s">
        <v>146</v>
      </c>
      <c r="D4668" s="168">
        <v>1107.76</v>
      </c>
    </row>
    <row r="4669" spans="1:4" x14ac:dyDescent="0.25">
      <c r="A4669">
        <v>44520</v>
      </c>
      <c r="B4669" t="s">
        <v>4844</v>
      </c>
      <c r="C4669" t="s">
        <v>146</v>
      </c>
      <c r="D4669" s="168">
        <v>1784.19</v>
      </c>
    </row>
    <row r="4670" spans="1:4" x14ac:dyDescent="0.25">
      <c r="A4670">
        <v>44521</v>
      </c>
      <c r="B4670" t="s">
        <v>4845</v>
      </c>
      <c r="C4670" t="s">
        <v>146</v>
      </c>
      <c r="D4670" s="155">
        <v>28.78</v>
      </c>
    </row>
    <row r="4671" spans="1:4" x14ac:dyDescent="0.25">
      <c r="A4671">
        <v>44522</v>
      </c>
      <c r="B4671" t="s">
        <v>4846</v>
      </c>
      <c r="C4671" t="s">
        <v>146</v>
      </c>
      <c r="D4671" s="168">
        <v>3132.39</v>
      </c>
    </row>
    <row r="4672" spans="1:4" x14ac:dyDescent="0.25">
      <c r="A4672">
        <v>44523</v>
      </c>
      <c r="B4672" t="s">
        <v>4847</v>
      </c>
      <c r="C4672" t="s">
        <v>146</v>
      </c>
      <c r="D4672" s="168">
        <v>4658.74</v>
      </c>
    </row>
    <row r="4673" spans="1:4" x14ac:dyDescent="0.25">
      <c r="A4673">
        <v>44527</v>
      </c>
      <c r="B4673" t="s">
        <v>4848</v>
      </c>
      <c r="C4673" t="s">
        <v>146</v>
      </c>
      <c r="D4673" s="168">
        <v>2336.2399999999998</v>
      </c>
    </row>
    <row r="4674" spans="1:4" x14ac:dyDescent="0.25">
      <c r="A4674">
        <v>44524</v>
      </c>
      <c r="B4674" t="s">
        <v>4849</v>
      </c>
      <c r="C4674" t="s">
        <v>146</v>
      </c>
      <c r="D4674" s="155">
        <v>64.37</v>
      </c>
    </row>
    <row r="4675" spans="1:4" x14ac:dyDescent="0.25">
      <c r="A4675">
        <v>44542</v>
      </c>
      <c r="B4675" t="s">
        <v>4850</v>
      </c>
      <c r="C4675" t="s">
        <v>146</v>
      </c>
      <c r="D4675" s="168">
        <v>3048.01</v>
      </c>
    </row>
    <row r="4676" spans="1:4" x14ac:dyDescent="0.25">
      <c r="A4676">
        <v>9877</v>
      </c>
      <c r="B4676" t="s">
        <v>4851</v>
      </c>
      <c r="C4676" t="s">
        <v>146</v>
      </c>
      <c r="D4676" s="155">
        <v>191.59</v>
      </c>
    </row>
    <row r="4677" spans="1:4" x14ac:dyDescent="0.25">
      <c r="A4677">
        <v>9878</v>
      </c>
      <c r="B4677" t="s">
        <v>4852</v>
      </c>
      <c r="C4677" t="s">
        <v>146</v>
      </c>
      <c r="D4677" s="155">
        <v>235.87</v>
      </c>
    </row>
    <row r="4678" spans="1:4" x14ac:dyDescent="0.25">
      <c r="A4678">
        <v>41986</v>
      </c>
      <c r="B4678" t="s">
        <v>4853</v>
      </c>
      <c r="C4678" t="s">
        <v>146</v>
      </c>
      <c r="D4678" s="168">
        <v>3808.95</v>
      </c>
    </row>
    <row r="4679" spans="1:4" x14ac:dyDescent="0.25">
      <c r="A4679">
        <v>43422</v>
      </c>
      <c r="B4679" t="s">
        <v>4854</v>
      </c>
      <c r="C4679" t="s">
        <v>146</v>
      </c>
      <c r="D4679" s="168">
        <v>4671.3</v>
      </c>
    </row>
    <row r="4680" spans="1:4" x14ac:dyDescent="0.25">
      <c r="A4680">
        <v>41987</v>
      </c>
      <c r="B4680" t="s">
        <v>4855</v>
      </c>
      <c r="C4680" t="s">
        <v>146</v>
      </c>
      <c r="D4680" s="168">
        <v>5414.42</v>
      </c>
    </row>
    <row r="4681" spans="1:4" x14ac:dyDescent="0.25">
      <c r="A4681">
        <v>41988</v>
      </c>
      <c r="B4681" t="s">
        <v>4856</v>
      </c>
      <c r="C4681" t="s">
        <v>146</v>
      </c>
      <c r="D4681" s="168">
        <v>7151.68</v>
      </c>
    </row>
    <row r="4682" spans="1:4" x14ac:dyDescent="0.25">
      <c r="A4682">
        <v>41697</v>
      </c>
      <c r="B4682" t="s">
        <v>4857</v>
      </c>
      <c r="C4682" t="s">
        <v>146</v>
      </c>
      <c r="D4682" s="168">
        <v>1267.6099999999999</v>
      </c>
    </row>
    <row r="4683" spans="1:4" x14ac:dyDescent="0.25">
      <c r="A4683">
        <v>41985</v>
      </c>
      <c r="B4683" t="s">
        <v>4858</v>
      </c>
      <c r="C4683" t="s">
        <v>146</v>
      </c>
      <c r="D4683" s="168">
        <v>1765.45</v>
      </c>
    </row>
    <row r="4684" spans="1:4" x14ac:dyDescent="0.25">
      <c r="A4684">
        <v>41699</v>
      </c>
      <c r="B4684" t="s">
        <v>4859</v>
      </c>
      <c r="C4684" t="s">
        <v>146</v>
      </c>
      <c r="D4684" s="168">
        <v>2513.91</v>
      </c>
    </row>
    <row r="4685" spans="1:4" x14ac:dyDescent="0.25">
      <c r="A4685">
        <v>38053</v>
      </c>
      <c r="B4685" t="s">
        <v>4860</v>
      </c>
      <c r="C4685" t="s">
        <v>146</v>
      </c>
      <c r="D4685" s="155">
        <v>23.38</v>
      </c>
    </row>
    <row r="4686" spans="1:4" x14ac:dyDescent="0.25">
      <c r="A4686">
        <v>38054</v>
      </c>
      <c r="B4686" t="s">
        <v>4861</v>
      </c>
      <c r="C4686" t="s">
        <v>146</v>
      </c>
      <c r="D4686" s="155">
        <v>40.19</v>
      </c>
    </row>
    <row r="4687" spans="1:4" x14ac:dyDescent="0.25">
      <c r="A4687">
        <v>38052</v>
      </c>
      <c r="B4687" t="s">
        <v>4862</v>
      </c>
      <c r="C4687" t="s">
        <v>146</v>
      </c>
      <c r="D4687" s="155">
        <v>11.32</v>
      </c>
    </row>
    <row r="4688" spans="1:4" x14ac:dyDescent="0.25">
      <c r="A4688">
        <v>38051</v>
      </c>
      <c r="B4688" t="s">
        <v>4863</v>
      </c>
      <c r="C4688" t="s">
        <v>146</v>
      </c>
      <c r="D4688" s="155">
        <v>7.06</v>
      </c>
    </row>
    <row r="4689" spans="1:4" x14ac:dyDescent="0.25">
      <c r="A4689">
        <v>38787</v>
      </c>
      <c r="B4689" t="s">
        <v>4864</v>
      </c>
      <c r="C4689" t="s">
        <v>146</v>
      </c>
      <c r="D4689" s="155">
        <v>5.82</v>
      </c>
    </row>
    <row r="4690" spans="1:4" x14ac:dyDescent="0.25">
      <c r="A4690">
        <v>38825</v>
      </c>
      <c r="B4690" t="s">
        <v>4865</v>
      </c>
      <c r="C4690" t="s">
        <v>146</v>
      </c>
      <c r="D4690" s="155">
        <v>7.52</v>
      </c>
    </row>
    <row r="4691" spans="1:4" x14ac:dyDescent="0.25">
      <c r="A4691">
        <v>38826</v>
      </c>
      <c r="B4691" t="s">
        <v>4866</v>
      </c>
      <c r="C4691" t="s">
        <v>146</v>
      </c>
      <c r="D4691" s="155">
        <v>10.7</v>
      </c>
    </row>
    <row r="4692" spans="1:4" x14ac:dyDescent="0.25">
      <c r="A4692">
        <v>38827</v>
      </c>
      <c r="B4692" t="s">
        <v>4867</v>
      </c>
      <c r="C4692" t="s">
        <v>146</v>
      </c>
      <c r="D4692" s="155">
        <v>17.5</v>
      </c>
    </row>
    <row r="4693" spans="1:4" x14ac:dyDescent="0.25">
      <c r="A4693">
        <v>38830</v>
      </c>
      <c r="B4693" t="s">
        <v>4868</v>
      </c>
      <c r="C4693" t="s">
        <v>146</v>
      </c>
      <c r="D4693" s="155">
        <v>25.42</v>
      </c>
    </row>
    <row r="4694" spans="1:4" x14ac:dyDescent="0.25">
      <c r="A4694">
        <v>38828</v>
      </c>
      <c r="B4694" t="s">
        <v>4869</v>
      </c>
      <c r="C4694" t="s">
        <v>146</v>
      </c>
      <c r="D4694" s="155">
        <v>11.21</v>
      </c>
    </row>
    <row r="4695" spans="1:4" x14ac:dyDescent="0.25">
      <c r="A4695">
        <v>38829</v>
      </c>
      <c r="B4695" t="s">
        <v>4870</v>
      </c>
      <c r="C4695" t="s">
        <v>146</v>
      </c>
      <c r="D4695" s="155">
        <v>18.36</v>
      </c>
    </row>
    <row r="4696" spans="1:4" x14ac:dyDescent="0.25">
      <c r="A4696">
        <v>38831</v>
      </c>
      <c r="B4696" t="s">
        <v>4871</v>
      </c>
      <c r="C4696" t="s">
        <v>146</v>
      </c>
      <c r="D4696" s="155">
        <v>35.450000000000003</v>
      </c>
    </row>
    <row r="4697" spans="1:4" x14ac:dyDescent="0.25">
      <c r="A4697">
        <v>36274</v>
      </c>
      <c r="B4697" t="s">
        <v>4872</v>
      </c>
      <c r="C4697" t="s">
        <v>146</v>
      </c>
      <c r="D4697" s="155">
        <v>9.7100000000000009</v>
      </c>
    </row>
    <row r="4698" spans="1:4" x14ac:dyDescent="0.25">
      <c r="A4698">
        <v>36278</v>
      </c>
      <c r="B4698" t="s">
        <v>4873</v>
      </c>
      <c r="C4698" t="s">
        <v>146</v>
      </c>
      <c r="D4698" s="155">
        <v>13.17</v>
      </c>
    </row>
    <row r="4699" spans="1:4" x14ac:dyDescent="0.25">
      <c r="A4699">
        <v>38977</v>
      </c>
      <c r="B4699" t="s">
        <v>4874</v>
      </c>
      <c r="C4699" t="s">
        <v>146</v>
      </c>
      <c r="D4699" s="155">
        <v>128.82</v>
      </c>
    </row>
    <row r="4700" spans="1:4" x14ac:dyDescent="0.25">
      <c r="A4700">
        <v>38971</v>
      </c>
      <c r="B4700" t="s">
        <v>4875</v>
      </c>
      <c r="C4700" t="s">
        <v>146</v>
      </c>
      <c r="D4700" s="155">
        <v>10.81</v>
      </c>
    </row>
    <row r="4701" spans="1:4" x14ac:dyDescent="0.25">
      <c r="A4701">
        <v>38972</v>
      </c>
      <c r="B4701" t="s">
        <v>4876</v>
      </c>
      <c r="C4701" t="s">
        <v>146</v>
      </c>
      <c r="D4701" s="155">
        <v>14.57</v>
      </c>
    </row>
    <row r="4702" spans="1:4" x14ac:dyDescent="0.25">
      <c r="A4702">
        <v>38973</v>
      </c>
      <c r="B4702" t="s">
        <v>4877</v>
      </c>
      <c r="C4702" t="s">
        <v>146</v>
      </c>
      <c r="D4702" s="155">
        <v>24.08</v>
      </c>
    </row>
    <row r="4703" spans="1:4" x14ac:dyDescent="0.25">
      <c r="A4703">
        <v>38974</v>
      </c>
      <c r="B4703" t="s">
        <v>4878</v>
      </c>
      <c r="C4703" t="s">
        <v>146</v>
      </c>
      <c r="D4703" s="155">
        <v>39.11</v>
      </c>
    </row>
    <row r="4704" spans="1:4" x14ac:dyDescent="0.25">
      <c r="A4704">
        <v>38975</v>
      </c>
      <c r="B4704" t="s">
        <v>4879</v>
      </c>
      <c r="C4704" t="s">
        <v>146</v>
      </c>
      <c r="D4704" s="155">
        <v>50.15</v>
      </c>
    </row>
    <row r="4705" spans="1:4" x14ac:dyDescent="0.25">
      <c r="A4705">
        <v>38976</v>
      </c>
      <c r="B4705" t="s">
        <v>4880</v>
      </c>
      <c r="C4705" t="s">
        <v>146</v>
      </c>
      <c r="D4705" s="155">
        <v>86.22</v>
      </c>
    </row>
    <row r="4706" spans="1:4" x14ac:dyDescent="0.25">
      <c r="A4706">
        <v>44176</v>
      </c>
      <c r="B4706" t="s">
        <v>4881</v>
      </c>
      <c r="C4706" t="s">
        <v>146</v>
      </c>
      <c r="D4706" s="155">
        <v>19.809999999999999</v>
      </c>
    </row>
    <row r="4707" spans="1:4" x14ac:dyDescent="0.25">
      <c r="A4707">
        <v>38986</v>
      </c>
      <c r="B4707" t="s">
        <v>4882</v>
      </c>
      <c r="C4707" t="s">
        <v>146</v>
      </c>
      <c r="D4707" s="155">
        <v>260.26</v>
      </c>
    </row>
    <row r="4708" spans="1:4" x14ac:dyDescent="0.25">
      <c r="A4708">
        <v>38978</v>
      </c>
      <c r="B4708" t="s">
        <v>4883</v>
      </c>
      <c r="C4708" t="s">
        <v>146</v>
      </c>
      <c r="D4708" s="155">
        <v>10.68</v>
      </c>
    </row>
    <row r="4709" spans="1:4" x14ac:dyDescent="0.25">
      <c r="A4709">
        <v>38979</v>
      </c>
      <c r="B4709" t="s">
        <v>4884</v>
      </c>
      <c r="C4709" t="s">
        <v>146</v>
      </c>
      <c r="D4709" s="155">
        <v>14.76</v>
      </c>
    </row>
    <row r="4710" spans="1:4" x14ac:dyDescent="0.25">
      <c r="A4710">
        <v>38980</v>
      </c>
      <c r="B4710" t="s">
        <v>4885</v>
      </c>
      <c r="C4710" t="s">
        <v>146</v>
      </c>
      <c r="D4710" s="155">
        <v>19.75</v>
      </c>
    </row>
    <row r="4711" spans="1:4" x14ac:dyDescent="0.25">
      <c r="A4711">
        <v>38981</v>
      </c>
      <c r="B4711" t="s">
        <v>4886</v>
      </c>
      <c r="C4711" t="s">
        <v>146</v>
      </c>
      <c r="D4711" s="155">
        <v>28.5</v>
      </c>
    </row>
    <row r="4712" spans="1:4" x14ac:dyDescent="0.25">
      <c r="A4712">
        <v>38982</v>
      </c>
      <c r="B4712" t="s">
        <v>4887</v>
      </c>
      <c r="C4712" t="s">
        <v>146</v>
      </c>
      <c r="D4712" s="155">
        <v>45.04</v>
      </c>
    </row>
    <row r="4713" spans="1:4" x14ac:dyDescent="0.25">
      <c r="A4713">
        <v>38983</v>
      </c>
      <c r="B4713" t="s">
        <v>4888</v>
      </c>
      <c r="C4713" t="s">
        <v>146</v>
      </c>
      <c r="D4713" s="155">
        <v>79.239999999999995</v>
      </c>
    </row>
    <row r="4714" spans="1:4" x14ac:dyDescent="0.25">
      <c r="A4714">
        <v>38984</v>
      </c>
      <c r="B4714" t="s">
        <v>4889</v>
      </c>
      <c r="C4714" t="s">
        <v>146</v>
      </c>
      <c r="D4714" s="155">
        <v>108.94</v>
      </c>
    </row>
    <row r="4715" spans="1:4" x14ac:dyDescent="0.25">
      <c r="A4715">
        <v>38985</v>
      </c>
      <c r="B4715" t="s">
        <v>4890</v>
      </c>
      <c r="C4715" t="s">
        <v>146</v>
      </c>
      <c r="D4715" s="155">
        <v>187.29</v>
      </c>
    </row>
    <row r="4716" spans="1:4" x14ac:dyDescent="0.25">
      <c r="A4716">
        <v>9836</v>
      </c>
      <c r="B4716" t="s">
        <v>4891</v>
      </c>
      <c r="C4716" t="s">
        <v>146</v>
      </c>
      <c r="D4716" s="155">
        <v>23.09</v>
      </c>
    </row>
    <row r="4717" spans="1:4" x14ac:dyDescent="0.25">
      <c r="A4717">
        <v>20065</v>
      </c>
      <c r="B4717" t="s">
        <v>4892</v>
      </c>
      <c r="C4717" t="s">
        <v>146</v>
      </c>
      <c r="D4717" s="155">
        <v>60.36</v>
      </c>
    </row>
    <row r="4718" spans="1:4" x14ac:dyDescent="0.25">
      <c r="A4718">
        <v>9835</v>
      </c>
      <c r="B4718" t="s">
        <v>4893</v>
      </c>
      <c r="C4718" t="s">
        <v>146</v>
      </c>
      <c r="D4718" s="155">
        <v>10.09</v>
      </c>
    </row>
    <row r="4719" spans="1:4" x14ac:dyDescent="0.25">
      <c r="A4719">
        <v>38032</v>
      </c>
      <c r="B4719" t="s">
        <v>4894</v>
      </c>
      <c r="C4719" t="s">
        <v>146</v>
      </c>
      <c r="D4719" s="155">
        <v>91.24</v>
      </c>
    </row>
    <row r="4720" spans="1:4" x14ac:dyDescent="0.25">
      <c r="A4720">
        <v>38033</v>
      </c>
      <c r="B4720" t="s">
        <v>4895</v>
      </c>
      <c r="C4720" t="s">
        <v>146</v>
      </c>
      <c r="D4720" s="155">
        <v>155.09</v>
      </c>
    </row>
    <row r="4721" spans="1:4" x14ac:dyDescent="0.25">
      <c r="A4721">
        <v>38034</v>
      </c>
      <c r="B4721" t="s">
        <v>4896</v>
      </c>
      <c r="C4721" t="s">
        <v>146</v>
      </c>
      <c r="D4721" s="155">
        <v>242.95</v>
      </c>
    </row>
    <row r="4722" spans="1:4" x14ac:dyDescent="0.25">
      <c r="A4722">
        <v>38035</v>
      </c>
      <c r="B4722" t="s">
        <v>4897</v>
      </c>
      <c r="C4722" t="s">
        <v>146</v>
      </c>
      <c r="D4722" s="155">
        <v>357.42</v>
      </c>
    </row>
    <row r="4723" spans="1:4" x14ac:dyDescent="0.25">
      <c r="A4723">
        <v>38036</v>
      </c>
      <c r="B4723" t="s">
        <v>4898</v>
      </c>
      <c r="C4723" t="s">
        <v>146</v>
      </c>
      <c r="D4723" s="155">
        <v>481.49</v>
      </c>
    </row>
    <row r="4724" spans="1:4" x14ac:dyDescent="0.25">
      <c r="A4724">
        <v>38037</v>
      </c>
      <c r="B4724" t="s">
        <v>4899</v>
      </c>
      <c r="C4724" t="s">
        <v>146</v>
      </c>
      <c r="D4724" s="155">
        <v>635.98</v>
      </c>
    </row>
    <row r="4725" spans="1:4" x14ac:dyDescent="0.25">
      <c r="A4725">
        <v>9850</v>
      </c>
      <c r="B4725" t="s">
        <v>4900</v>
      </c>
      <c r="C4725" t="s">
        <v>146</v>
      </c>
      <c r="D4725" s="155">
        <v>147.75</v>
      </c>
    </row>
    <row r="4726" spans="1:4" x14ac:dyDescent="0.25">
      <c r="A4726">
        <v>9853</v>
      </c>
      <c r="B4726" t="s">
        <v>4901</v>
      </c>
      <c r="C4726" t="s">
        <v>146</v>
      </c>
      <c r="D4726" s="155">
        <v>262.74</v>
      </c>
    </row>
    <row r="4727" spans="1:4" x14ac:dyDescent="0.25">
      <c r="A4727">
        <v>9854</v>
      </c>
      <c r="B4727" t="s">
        <v>4902</v>
      </c>
      <c r="C4727" t="s">
        <v>146</v>
      </c>
      <c r="D4727" s="155">
        <v>115.12</v>
      </c>
    </row>
    <row r="4728" spans="1:4" x14ac:dyDescent="0.25">
      <c r="A4728">
        <v>9851</v>
      </c>
      <c r="B4728" t="s">
        <v>4903</v>
      </c>
      <c r="C4728" t="s">
        <v>146</v>
      </c>
      <c r="D4728" s="155">
        <v>199.62</v>
      </c>
    </row>
    <row r="4729" spans="1:4" x14ac:dyDescent="0.25">
      <c r="A4729">
        <v>9855</v>
      </c>
      <c r="B4729" t="s">
        <v>4904</v>
      </c>
      <c r="C4729" t="s">
        <v>146</v>
      </c>
      <c r="D4729" s="155">
        <v>333.89</v>
      </c>
    </row>
    <row r="4730" spans="1:4" x14ac:dyDescent="0.25">
      <c r="A4730">
        <v>9825</v>
      </c>
      <c r="B4730" t="s">
        <v>4905</v>
      </c>
      <c r="C4730" t="s">
        <v>146</v>
      </c>
      <c r="D4730" s="155">
        <v>57.37</v>
      </c>
    </row>
    <row r="4731" spans="1:4" x14ac:dyDescent="0.25">
      <c r="A4731">
        <v>9828</v>
      </c>
      <c r="B4731" t="s">
        <v>4906</v>
      </c>
      <c r="C4731" t="s">
        <v>146</v>
      </c>
      <c r="D4731" s="155">
        <v>154.38999999999999</v>
      </c>
    </row>
    <row r="4732" spans="1:4" x14ac:dyDescent="0.25">
      <c r="A4732">
        <v>9829</v>
      </c>
      <c r="B4732" t="s">
        <v>4907</v>
      </c>
      <c r="C4732" t="s">
        <v>146</v>
      </c>
      <c r="D4732" s="155">
        <v>261.64999999999998</v>
      </c>
    </row>
    <row r="4733" spans="1:4" x14ac:dyDescent="0.25">
      <c r="A4733">
        <v>9826</v>
      </c>
      <c r="B4733" t="s">
        <v>4908</v>
      </c>
      <c r="C4733" t="s">
        <v>146</v>
      </c>
      <c r="D4733" s="155">
        <v>398.33</v>
      </c>
    </row>
    <row r="4734" spans="1:4" x14ac:dyDescent="0.25">
      <c r="A4734">
        <v>9827</v>
      </c>
      <c r="B4734" t="s">
        <v>4909</v>
      </c>
      <c r="C4734" t="s">
        <v>146</v>
      </c>
      <c r="D4734" s="155">
        <v>565.63</v>
      </c>
    </row>
    <row r="4735" spans="1:4" x14ac:dyDescent="0.25">
      <c r="A4735">
        <v>36374</v>
      </c>
      <c r="B4735" t="s">
        <v>4910</v>
      </c>
      <c r="C4735" t="s">
        <v>146</v>
      </c>
      <c r="D4735" s="155">
        <v>68.760000000000005</v>
      </c>
    </row>
    <row r="4736" spans="1:4" x14ac:dyDescent="0.25">
      <c r="A4736">
        <v>36084</v>
      </c>
      <c r="B4736" t="s">
        <v>4911</v>
      </c>
      <c r="C4736" t="s">
        <v>146</v>
      </c>
      <c r="D4736" s="155">
        <v>20.37</v>
      </c>
    </row>
    <row r="4737" spans="1:4" x14ac:dyDescent="0.25">
      <c r="A4737">
        <v>36373</v>
      </c>
      <c r="B4737" t="s">
        <v>4912</v>
      </c>
      <c r="C4737" t="s">
        <v>146</v>
      </c>
      <c r="D4737" s="155">
        <v>42.3</v>
      </c>
    </row>
    <row r="4738" spans="1:4" x14ac:dyDescent="0.25">
      <c r="A4738">
        <v>36377</v>
      </c>
      <c r="B4738" t="s">
        <v>4913</v>
      </c>
      <c r="C4738" t="s">
        <v>146</v>
      </c>
      <c r="D4738" s="155">
        <v>82.48</v>
      </c>
    </row>
    <row r="4739" spans="1:4" x14ac:dyDescent="0.25">
      <c r="A4739">
        <v>36375</v>
      </c>
      <c r="B4739" t="s">
        <v>4914</v>
      </c>
      <c r="C4739" t="s">
        <v>146</v>
      </c>
      <c r="D4739" s="155">
        <v>25.14</v>
      </c>
    </row>
    <row r="4740" spans="1:4" x14ac:dyDescent="0.25">
      <c r="A4740">
        <v>36376</v>
      </c>
      <c r="B4740" t="s">
        <v>4915</v>
      </c>
      <c r="C4740" t="s">
        <v>146</v>
      </c>
      <c r="D4740" s="155">
        <v>49.36</v>
      </c>
    </row>
    <row r="4741" spans="1:4" x14ac:dyDescent="0.25">
      <c r="A4741">
        <v>36380</v>
      </c>
      <c r="B4741" t="s">
        <v>4916</v>
      </c>
      <c r="C4741" t="s">
        <v>146</v>
      </c>
      <c r="D4741" s="155">
        <v>103.13</v>
      </c>
    </row>
    <row r="4742" spans="1:4" x14ac:dyDescent="0.25">
      <c r="A4742">
        <v>36378</v>
      </c>
      <c r="B4742" t="s">
        <v>4917</v>
      </c>
      <c r="C4742" t="s">
        <v>146</v>
      </c>
      <c r="D4742" s="155">
        <v>30.9</v>
      </c>
    </row>
    <row r="4743" spans="1:4" x14ac:dyDescent="0.25">
      <c r="A4743">
        <v>36379</v>
      </c>
      <c r="B4743" t="s">
        <v>4918</v>
      </c>
      <c r="C4743" t="s">
        <v>146</v>
      </c>
      <c r="D4743" s="155">
        <v>62.3</v>
      </c>
    </row>
    <row r="4744" spans="1:4" x14ac:dyDescent="0.25">
      <c r="A4744">
        <v>9859</v>
      </c>
      <c r="B4744" t="s">
        <v>4919</v>
      </c>
      <c r="C4744" t="s">
        <v>146</v>
      </c>
      <c r="D4744" s="155">
        <v>14.69</v>
      </c>
    </row>
    <row r="4745" spans="1:4" x14ac:dyDescent="0.25">
      <c r="A4745">
        <v>9838</v>
      </c>
      <c r="B4745" t="s">
        <v>4920</v>
      </c>
      <c r="C4745" t="s">
        <v>146</v>
      </c>
      <c r="D4745" s="155">
        <v>16.66</v>
      </c>
    </row>
    <row r="4746" spans="1:4" x14ac:dyDescent="0.25">
      <c r="A4746">
        <v>9837</v>
      </c>
      <c r="B4746" t="s">
        <v>4921</v>
      </c>
      <c r="C4746" t="s">
        <v>146</v>
      </c>
      <c r="D4746" s="155">
        <v>21.86</v>
      </c>
    </row>
    <row r="4747" spans="1:4" x14ac:dyDescent="0.25">
      <c r="A4747">
        <v>44315</v>
      </c>
      <c r="B4747" t="s">
        <v>4922</v>
      </c>
      <c r="C4747" t="s">
        <v>146</v>
      </c>
      <c r="D4747" s="155">
        <v>90.4</v>
      </c>
    </row>
    <row r="4748" spans="1:4" x14ac:dyDescent="0.25">
      <c r="A4748">
        <v>9863</v>
      </c>
      <c r="B4748" t="s">
        <v>4923</v>
      </c>
      <c r="C4748" t="s">
        <v>146</v>
      </c>
      <c r="D4748" s="155">
        <v>88.75</v>
      </c>
    </row>
    <row r="4749" spans="1:4" x14ac:dyDescent="0.25">
      <c r="A4749">
        <v>9860</v>
      </c>
      <c r="B4749" t="s">
        <v>4924</v>
      </c>
      <c r="C4749" t="s">
        <v>146</v>
      </c>
      <c r="D4749" s="155">
        <v>64.78</v>
      </c>
    </row>
    <row r="4750" spans="1:4" x14ac:dyDescent="0.25">
      <c r="A4750">
        <v>9862</v>
      </c>
      <c r="B4750" t="s">
        <v>4925</v>
      </c>
      <c r="C4750" t="s">
        <v>146</v>
      </c>
      <c r="D4750" s="155">
        <v>45.27</v>
      </c>
    </row>
    <row r="4751" spans="1:4" x14ac:dyDescent="0.25">
      <c r="A4751">
        <v>9861</v>
      </c>
      <c r="B4751" t="s">
        <v>4926</v>
      </c>
      <c r="C4751" t="s">
        <v>146</v>
      </c>
      <c r="D4751" s="155">
        <v>35.549999999999997</v>
      </c>
    </row>
    <row r="4752" spans="1:4" x14ac:dyDescent="0.25">
      <c r="A4752">
        <v>9856</v>
      </c>
      <c r="B4752" t="s">
        <v>4927</v>
      </c>
      <c r="C4752" t="s">
        <v>146</v>
      </c>
      <c r="D4752" s="155">
        <v>11.47</v>
      </c>
    </row>
    <row r="4753" spans="1:4" x14ac:dyDescent="0.25">
      <c r="A4753">
        <v>9866</v>
      </c>
      <c r="B4753" t="s">
        <v>4928</v>
      </c>
      <c r="C4753" t="s">
        <v>146</v>
      </c>
      <c r="D4753" s="155">
        <v>30.68</v>
      </c>
    </row>
    <row r="4754" spans="1:4" x14ac:dyDescent="0.25">
      <c r="A4754">
        <v>9841</v>
      </c>
      <c r="B4754" t="s">
        <v>4929</v>
      </c>
      <c r="C4754" t="s">
        <v>146</v>
      </c>
      <c r="D4754" s="155">
        <v>43.48</v>
      </c>
    </row>
    <row r="4755" spans="1:4" x14ac:dyDescent="0.25">
      <c r="A4755">
        <v>9840</v>
      </c>
      <c r="B4755" t="s">
        <v>4930</v>
      </c>
      <c r="C4755" t="s">
        <v>146</v>
      </c>
      <c r="D4755" s="155">
        <v>91.85</v>
      </c>
    </row>
    <row r="4756" spans="1:4" x14ac:dyDescent="0.25">
      <c r="A4756">
        <v>20067</v>
      </c>
      <c r="B4756" t="s">
        <v>4931</v>
      </c>
      <c r="C4756" t="s">
        <v>146</v>
      </c>
      <c r="D4756" s="155">
        <v>14.1</v>
      </c>
    </row>
    <row r="4757" spans="1:4" x14ac:dyDescent="0.25">
      <c r="A4757">
        <v>20068</v>
      </c>
      <c r="B4757" t="s">
        <v>4932</v>
      </c>
      <c r="C4757" t="s">
        <v>146</v>
      </c>
      <c r="D4757" s="155">
        <v>19.86</v>
      </c>
    </row>
    <row r="4758" spans="1:4" x14ac:dyDescent="0.25">
      <c r="A4758">
        <v>9839</v>
      </c>
      <c r="B4758" t="s">
        <v>4933</v>
      </c>
      <c r="C4758" t="s">
        <v>146</v>
      </c>
      <c r="D4758" s="155">
        <v>36.020000000000003</v>
      </c>
    </row>
    <row r="4759" spans="1:4" x14ac:dyDescent="0.25">
      <c r="A4759">
        <v>9870</v>
      </c>
      <c r="B4759" t="s">
        <v>4934</v>
      </c>
      <c r="C4759" t="s">
        <v>146</v>
      </c>
      <c r="D4759" s="155">
        <v>132.36000000000001</v>
      </c>
    </row>
    <row r="4760" spans="1:4" x14ac:dyDescent="0.25">
      <c r="A4760">
        <v>9867</v>
      </c>
      <c r="B4760" t="s">
        <v>4935</v>
      </c>
      <c r="C4760" t="s">
        <v>146</v>
      </c>
      <c r="D4760" s="155">
        <v>5.32</v>
      </c>
    </row>
    <row r="4761" spans="1:4" x14ac:dyDescent="0.25">
      <c r="A4761">
        <v>9868</v>
      </c>
      <c r="B4761" t="s">
        <v>4936</v>
      </c>
      <c r="C4761" t="s">
        <v>146</v>
      </c>
      <c r="D4761" s="155">
        <v>6</v>
      </c>
    </row>
    <row r="4762" spans="1:4" x14ac:dyDescent="0.25">
      <c r="A4762">
        <v>9869</v>
      </c>
      <c r="B4762" t="s">
        <v>4937</v>
      </c>
      <c r="C4762" t="s">
        <v>146</v>
      </c>
      <c r="D4762" s="155">
        <v>12.95</v>
      </c>
    </row>
    <row r="4763" spans="1:4" x14ac:dyDescent="0.25">
      <c r="A4763">
        <v>9874</v>
      </c>
      <c r="B4763" t="s">
        <v>4938</v>
      </c>
      <c r="C4763" t="s">
        <v>146</v>
      </c>
      <c r="D4763" s="155">
        <v>20.329999999999998</v>
      </c>
    </row>
    <row r="4764" spans="1:4" x14ac:dyDescent="0.25">
      <c r="A4764">
        <v>9875</v>
      </c>
      <c r="B4764" t="s">
        <v>4939</v>
      </c>
      <c r="C4764" t="s">
        <v>146</v>
      </c>
      <c r="D4764" s="155">
        <v>22.3</v>
      </c>
    </row>
    <row r="4765" spans="1:4" x14ac:dyDescent="0.25">
      <c r="A4765">
        <v>9873</v>
      </c>
      <c r="B4765" t="s">
        <v>4940</v>
      </c>
      <c r="C4765" t="s">
        <v>146</v>
      </c>
      <c r="D4765" s="155">
        <v>36.69</v>
      </c>
    </row>
    <row r="4766" spans="1:4" x14ac:dyDescent="0.25">
      <c r="A4766">
        <v>9871</v>
      </c>
      <c r="B4766" t="s">
        <v>4941</v>
      </c>
      <c r="C4766" t="s">
        <v>146</v>
      </c>
      <c r="D4766" s="155">
        <v>60.8</v>
      </c>
    </row>
    <row r="4767" spans="1:4" x14ac:dyDescent="0.25">
      <c r="A4767">
        <v>9872</v>
      </c>
      <c r="B4767" t="s">
        <v>4942</v>
      </c>
      <c r="C4767" t="s">
        <v>146</v>
      </c>
      <c r="D4767" s="155">
        <v>84.58</v>
      </c>
    </row>
    <row r="4768" spans="1:4" x14ac:dyDescent="0.25">
      <c r="A4768">
        <v>7667</v>
      </c>
      <c r="B4768" t="s">
        <v>4943</v>
      </c>
      <c r="C4768" t="s">
        <v>146</v>
      </c>
      <c r="D4768" s="168">
        <v>3594.92</v>
      </c>
    </row>
    <row r="4769" spans="1:4" x14ac:dyDescent="0.25">
      <c r="A4769">
        <v>7660</v>
      </c>
      <c r="B4769" t="s">
        <v>4944</v>
      </c>
      <c r="C4769" t="s">
        <v>146</v>
      </c>
      <c r="D4769" s="168">
        <v>4582.67</v>
      </c>
    </row>
    <row r="4770" spans="1:4" x14ac:dyDescent="0.25">
      <c r="A4770">
        <v>7676</v>
      </c>
      <c r="B4770" t="s">
        <v>4945</v>
      </c>
      <c r="C4770" t="s">
        <v>146</v>
      </c>
      <c r="D4770" s="168">
        <v>4635.04</v>
      </c>
    </row>
    <row r="4771" spans="1:4" x14ac:dyDescent="0.25">
      <c r="A4771">
        <v>12426</v>
      </c>
      <c r="B4771" t="s">
        <v>4946</v>
      </c>
      <c r="C4771" t="s">
        <v>145</v>
      </c>
      <c r="D4771" s="155">
        <v>47.61</v>
      </c>
    </row>
    <row r="4772" spans="1:4" x14ac:dyDescent="0.25">
      <c r="A4772">
        <v>12425</v>
      </c>
      <c r="B4772" t="s">
        <v>4947</v>
      </c>
      <c r="C4772" t="s">
        <v>145</v>
      </c>
      <c r="D4772" s="155">
        <v>65.41</v>
      </c>
    </row>
    <row r="4773" spans="1:4" x14ac:dyDescent="0.25">
      <c r="A4773">
        <v>12427</v>
      </c>
      <c r="B4773" t="s">
        <v>4948</v>
      </c>
      <c r="C4773" t="s">
        <v>145</v>
      </c>
      <c r="D4773" s="155">
        <v>271.51</v>
      </c>
    </row>
    <row r="4774" spans="1:4" x14ac:dyDescent="0.25">
      <c r="A4774">
        <v>12428</v>
      </c>
      <c r="B4774" t="s">
        <v>4949</v>
      </c>
      <c r="C4774" t="s">
        <v>145</v>
      </c>
      <c r="D4774" s="155">
        <v>174.27</v>
      </c>
    </row>
    <row r="4775" spans="1:4" x14ac:dyDescent="0.25">
      <c r="A4775">
        <v>12430</v>
      </c>
      <c r="B4775" t="s">
        <v>4950</v>
      </c>
      <c r="C4775" t="s">
        <v>145</v>
      </c>
      <c r="D4775" s="155">
        <v>58.37</v>
      </c>
    </row>
    <row r="4776" spans="1:4" x14ac:dyDescent="0.25">
      <c r="A4776">
        <v>12429</v>
      </c>
      <c r="B4776" t="s">
        <v>4951</v>
      </c>
      <c r="C4776" t="s">
        <v>145</v>
      </c>
      <c r="D4776" s="155">
        <v>439.04</v>
      </c>
    </row>
    <row r="4777" spans="1:4" x14ac:dyDescent="0.25">
      <c r="A4777">
        <v>12431</v>
      </c>
      <c r="B4777" t="s">
        <v>4952</v>
      </c>
      <c r="C4777" t="s">
        <v>145</v>
      </c>
      <c r="D4777" s="155">
        <v>747.17</v>
      </c>
    </row>
    <row r="4778" spans="1:4" x14ac:dyDescent="0.25">
      <c r="A4778">
        <v>12432</v>
      </c>
      <c r="B4778" t="s">
        <v>4953</v>
      </c>
      <c r="C4778" t="s">
        <v>145</v>
      </c>
      <c r="D4778" s="155">
        <v>153.66999999999999</v>
      </c>
    </row>
    <row r="4779" spans="1:4" x14ac:dyDescent="0.25">
      <c r="A4779">
        <v>12434</v>
      </c>
      <c r="B4779" t="s">
        <v>4954</v>
      </c>
      <c r="C4779" t="s">
        <v>145</v>
      </c>
      <c r="D4779" s="155">
        <v>50.07</v>
      </c>
    </row>
    <row r="4780" spans="1:4" x14ac:dyDescent="0.25">
      <c r="A4780">
        <v>12433</v>
      </c>
      <c r="B4780" t="s">
        <v>4955</v>
      </c>
      <c r="C4780" t="s">
        <v>145</v>
      </c>
      <c r="D4780" s="155">
        <v>97.83</v>
      </c>
    </row>
    <row r="4781" spans="1:4" x14ac:dyDescent="0.25">
      <c r="A4781">
        <v>12435</v>
      </c>
      <c r="B4781" t="s">
        <v>4956</v>
      </c>
      <c r="C4781" t="s">
        <v>145</v>
      </c>
      <c r="D4781" s="155">
        <v>302.75</v>
      </c>
    </row>
    <row r="4782" spans="1:4" x14ac:dyDescent="0.25">
      <c r="A4782">
        <v>12437</v>
      </c>
      <c r="B4782" t="s">
        <v>4957</v>
      </c>
      <c r="C4782" t="s">
        <v>145</v>
      </c>
      <c r="D4782" s="155">
        <v>244.51</v>
      </c>
    </row>
    <row r="4783" spans="1:4" x14ac:dyDescent="0.25">
      <c r="A4783">
        <v>12439</v>
      </c>
      <c r="B4783" t="s">
        <v>4958</v>
      </c>
      <c r="C4783" t="s">
        <v>145</v>
      </c>
      <c r="D4783" s="155">
        <v>78.47</v>
      </c>
    </row>
    <row r="4784" spans="1:4" x14ac:dyDescent="0.25">
      <c r="A4784">
        <v>12438</v>
      </c>
      <c r="B4784" t="s">
        <v>4959</v>
      </c>
      <c r="C4784" t="s">
        <v>145</v>
      </c>
      <c r="D4784" s="155">
        <v>442.49</v>
      </c>
    </row>
    <row r="4785" spans="1:4" x14ac:dyDescent="0.25">
      <c r="A4785">
        <v>12436</v>
      </c>
      <c r="B4785" t="s">
        <v>4960</v>
      </c>
      <c r="C4785" t="s">
        <v>145</v>
      </c>
      <c r="D4785" s="155">
        <v>558.95000000000005</v>
      </c>
    </row>
    <row r="4786" spans="1:4" x14ac:dyDescent="0.25">
      <c r="A4786">
        <v>36357</v>
      </c>
      <c r="B4786" t="s">
        <v>4961</v>
      </c>
      <c r="C4786" t="s">
        <v>145</v>
      </c>
      <c r="D4786" s="155">
        <v>143.72999999999999</v>
      </c>
    </row>
    <row r="4787" spans="1:4" x14ac:dyDescent="0.25">
      <c r="A4787">
        <v>12424</v>
      </c>
      <c r="B4787" t="s">
        <v>4962</v>
      </c>
      <c r="C4787" t="s">
        <v>145</v>
      </c>
      <c r="D4787" s="155">
        <v>100.72</v>
      </c>
    </row>
    <row r="4788" spans="1:4" x14ac:dyDescent="0.25">
      <c r="A4788">
        <v>12440</v>
      </c>
      <c r="B4788" t="s">
        <v>4963</v>
      </c>
      <c r="C4788" t="s">
        <v>145</v>
      </c>
      <c r="D4788" s="155">
        <v>97.35</v>
      </c>
    </row>
    <row r="4789" spans="1:4" x14ac:dyDescent="0.25">
      <c r="A4789">
        <v>9884</v>
      </c>
      <c r="B4789" t="s">
        <v>4964</v>
      </c>
      <c r="C4789" t="s">
        <v>145</v>
      </c>
      <c r="D4789" s="155">
        <v>72.62</v>
      </c>
    </row>
    <row r="4790" spans="1:4" x14ac:dyDescent="0.25">
      <c r="A4790">
        <v>9888</v>
      </c>
      <c r="B4790" t="s">
        <v>4965</v>
      </c>
      <c r="C4790" t="s">
        <v>145</v>
      </c>
      <c r="D4790" s="155">
        <v>58.34</v>
      </c>
    </row>
    <row r="4791" spans="1:4" x14ac:dyDescent="0.25">
      <c r="A4791">
        <v>9883</v>
      </c>
      <c r="B4791" t="s">
        <v>4966</v>
      </c>
      <c r="C4791" t="s">
        <v>145</v>
      </c>
      <c r="D4791" s="155">
        <v>25.46</v>
      </c>
    </row>
    <row r="4792" spans="1:4" x14ac:dyDescent="0.25">
      <c r="A4792">
        <v>9886</v>
      </c>
      <c r="B4792" t="s">
        <v>4967</v>
      </c>
      <c r="C4792" t="s">
        <v>145</v>
      </c>
      <c r="D4792" s="155">
        <v>34.869999999999997</v>
      </c>
    </row>
    <row r="4793" spans="1:4" x14ac:dyDescent="0.25">
      <c r="A4793">
        <v>9889</v>
      </c>
      <c r="B4793" t="s">
        <v>4968</v>
      </c>
      <c r="C4793" t="s">
        <v>145</v>
      </c>
      <c r="D4793" s="155">
        <v>176.67</v>
      </c>
    </row>
    <row r="4794" spans="1:4" x14ac:dyDescent="0.25">
      <c r="A4794">
        <v>9887</v>
      </c>
      <c r="B4794" t="s">
        <v>4969</v>
      </c>
      <c r="C4794" t="s">
        <v>145</v>
      </c>
      <c r="D4794" s="155">
        <v>106.78</v>
      </c>
    </row>
    <row r="4795" spans="1:4" x14ac:dyDescent="0.25">
      <c r="A4795">
        <v>9885</v>
      </c>
      <c r="B4795" t="s">
        <v>4970</v>
      </c>
      <c r="C4795" t="s">
        <v>145</v>
      </c>
      <c r="D4795" s="155">
        <v>33.71</v>
      </c>
    </row>
    <row r="4796" spans="1:4" x14ac:dyDescent="0.25">
      <c r="A4796">
        <v>9890</v>
      </c>
      <c r="B4796" t="s">
        <v>4971</v>
      </c>
      <c r="C4796" t="s">
        <v>145</v>
      </c>
      <c r="D4796" s="155">
        <v>273.7</v>
      </c>
    </row>
    <row r="4797" spans="1:4" x14ac:dyDescent="0.25">
      <c r="A4797">
        <v>9891</v>
      </c>
      <c r="B4797" t="s">
        <v>4972</v>
      </c>
      <c r="C4797" t="s">
        <v>145</v>
      </c>
      <c r="D4797" s="155">
        <v>384.23</v>
      </c>
    </row>
    <row r="4798" spans="1:4" x14ac:dyDescent="0.25">
      <c r="A4798">
        <v>36313</v>
      </c>
      <c r="B4798" t="s">
        <v>4973</v>
      </c>
      <c r="C4798" t="s">
        <v>145</v>
      </c>
      <c r="D4798" s="155">
        <v>15.04</v>
      </c>
    </row>
    <row r="4799" spans="1:4" x14ac:dyDescent="0.25">
      <c r="A4799">
        <v>36316</v>
      </c>
      <c r="B4799" t="s">
        <v>4974</v>
      </c>
      <c r="C4799" t="s">
        <v>145</v>
      </c>
      <c r="D4799" s="155">
        <v>23.42</v>
      </c>
    </row>
    <row r="4800" spans="1:4" x14ac:dyDescent="0.25">
      <c r="A4800">
        <v>64</v>
      </c>
      <c r="B4800" t="s">
        <v>4975</v>
      </c>
      <c r="C4800" t="s">
        <v>145</v>
      </c>
      <c r="D4800" s="155">
        <v>5.26</v>
      </c>
    </row>
    <row r="4801" spans="1:4" x14ac:dyDescent="0.25">
      <c r="A4801">
        <v>37423</v>
      </c>
      <c r="B4801" t="s">
        <v>4976</v>
      </c>
      <c r="C4801" t="s">
        <v>145</v>
      </c>
      <c r="D4801" s="155">
        <v>13</v>
      </c>
    </row>
    <row r="4802" spans="1:4" x14ac:dyDescent="0.25">
      <c r="A4802">
        <v>9892</v>
      </c>
      <c r="B4802" t="s">
        <v>4977</v>
      </c>
      <c r="C4802" t="s">
        <v>145</v>
      </c>
      <c r="D4802" s="155">
        <v>9.74</v>
      </c>
    </row>
    <row r="4803" spans="1:4" x14ac:dyDescent="0.25">
      <c r="A4803">
        <v>9901</v>
      </c>
      <c r="B4803" t="s">
        <v>4978</v>
      </c>
      <c r="C4803" t="s">
        <v>145</v>
      </c>
      <c r="D4803" s="155">
        <v>47.11</v>
      </c>
    </row>
    <row r="4804" spans="1:4" x14ac:dyDescent="0.25">
      <c r="A4804">
        <v>9900</v>
      </c>
      <c r="B4804" t="s">
        <v>4979</v>
      </c>
      <c r="C4804" t="s">
        <v>145</v>
      </c>
      <c r="D4804" s="155">
        <v>27.3</v>
      </c>
    </row>
    <row r="4805" spans="1:4" x14ac:dyDescent="0.25">
      <c r="A4805">
        <v>9899</v>
      </c>
      <c r="B4805" t="s">
        <v>4980</v>
      </c>
      <c r="C4805" t="s">
        <v>145</v>
      </c>
      <c r="D4805" s="155">
        <v>12.24</v>
      </c>
    </row>
    <row r="4806" spans="1:4" x14ac:dyDescent="0.25">
      <c r="A4806">
        <v>9908</v>
      </c>
      <c r="B4806" t="s">
        <v>4981</v>
      </c>
      <c r="C4806" t="s">
        <v>145</v>
      </c>
      <c r="D4806" s="155">
        <v>550.29</v>
      </c>
    </row>
    <row r="4807" spans="1:4" x14ac:dyDescent="0.25">
      <c r="A4807">
        <v>9905</v>
      </c>
      <c r="B4807" t="s">
        <v>4982</v>
      </c>
      <c r="C4807" t="s">
        <v>145</v>
      </c>
      <c r="D4807" s="155">
        <v>9.57</v>
      </c>
    </row>
    <row r="4808" spans="1:4" x14ac:dyDescent="0.25">
      <c r="A4808">
        <v>9906</v>
      </c>
      <c r="B4808" t="s">
        <v>4983</v>
      </c>
      <c r="C4808" t="s">
        <v>145</v>
      </c>
      <c r="D4808" s="155">
        <v>11.54</v>
      </c>
    </row>
    <row r="4809" spans="1:4" x14ac:dyDescent="0.25">
      <c r="A4809">
        <v>9895</v>
      </c>
      <c r="B4809" t="s">
        <v>4984</v>
      </c>
      <c r="C4809" t="s">
        <v>145</v>
      </c>
      <c r="D4809" s="155">
        <v>19.440000000000001</v>
      </c>
    </row>
    <row r="4810" spans="1:4" x14ac:dyDescent="0.25">
      <c r="A4810">
        <v>9894</v>
      </c>
      <c r="B4810" t="s">
        <v>4985</v>
      </c>
      <c r="C4810" t="s">
        <v>145</v>
      </c>
      <c r="D4810" s="155">
        <v>37.39</v>
      </c>
    </row>
    <row r="4811" spans="1:4" x14ac:dyDescent="0.25">
      <c r="A4811">
        <v>9897</v>
      </c>
      <c r="B4811" t="s">
        <v>4986</v>
      </c>
      <c r="C4811" t="s">
        <v>145</v>
      </c>
      <c r="D4811" s="155">
        <v>39.92</v>
      </c>
    </row>
    <row r="4812" spans="1:4" x14ac:dyDescent="0.25">
      <c r="A4812">
        <v>9910</v>
      </c>
      <c r="B4812" t="s">
        <v>4987</v>
      </c>
      <c r="C4812" t="s">
        <v>145</v>
      </c>
      <c r="D4812" s="155">
        <v>103.87</v>
      </c>
    </row>
    <row r="4813" spans="1:4" x14ac:dyDescent="0.25">
      <c r="A4813">
        <v>9909</v>
      </c>
      <c r="B4813" t="s">
        <v>4988</v>
      </c>
      <c r="C4813" t="s">
        <v>145</v>
      </c>
      <c r="D4813" s="155">
        <v>211.54</v>
      </c>
    </row>
    <row r="4814" spans="1:4" x14ac:dyDescent="0.25">
      <c r="A4814">
        <v>9907</v>
      </c>
      <c r="B4814" t="s">
        <v>4989</v>
      </c>
      <c r="C4814" t="s">
        <v>145</v>
      </c>
      <c r="D4814" s="155">
        <v>249.77</v>
      </c>
    </row>
    <row r="4815" spans="1:4" x14ac:dyDescent="0.25">
      <c r="A4815">
        <v>20973</v>
      </c>
      <c r="B4815" t="s">
        <v>4990</v>
      </c>
      <c r="C4815" t="s">
        <v>145</v>
      </c>
      <c r="D4815" s="155">
        <v>116.36</v>
      </c>
    </row>
    <row r="4816" spans="1:4" x14ac:dyDescent="0.25">
      <c r="A4816">
        <v>20974</v>
      </c>
      <c r="B4816" t="s">
        <v>4991</v>
      </c>
      <c r="C4816" t="s">
        <v>145</v>
      </c>
      <c r="D4816" s="155">
        <v>166.47</v>
      </c>
    </row>
    <row r="4817" spans="1:4" x14ac:dyDescent="0.25">
      <c r="A4817">
        <v>37989</v>
      </c>
      <c r="B4817" t="s">
        <v>4992</v>
      </c>
      <c r="C4817" t="s">
        <v>145</v>
      </c>
      <c r="D4817" s="155">
        <v>15.87</v>
      </c>
    </row>
    <row r="4818" spans="1:4" x14ac:dyDescent="0.25">
      <c r="A4818">
        <v>37990</v>
      </c>
      <c r="B4818" t="s">
        <v>4993</v>
      </c>
      <c r="C4818" t="s">
        <v>145</v>
      </c>
      <c r="D4818" s="155">
        <v>17.5</v>
      </c>
    </row>
    <row r="4819" spans="1:4" x14ac:dyDescent="0.25">
      <c r="A4819">
        <v>37991</v>
      </c>
      <c r="B4819" t="s">
        <v>4994</v>
      </c>
      <c r="C4819" t="s">
        <v>145</v>
      </c>
      <c r="D4819" s="155">
        <v>23.29</v>
      </c>
    </row>
    <row r="4820" spans="1:4" x14ac:dyDescent="0.25">
      <c r="A4820">
        <v>37992</v>
      </c>
      <c r="B4820" t="s">
        <v>4995</v>
      </c>
      <c r="C4820" t="s">
        <v>145</v>
      </c>
      <c r="D4820" s="155">
        <v>36.14</v>
      </c>
    </row>
    <row r="4821" spans="1:4" x14ac:dyDescent="0.25">
      <c r="A4821">
        <v>37993</v>
      </c>
      <c r="B4821" t="s">
        <v>4996</v>
      </c>
      <c r="C4821" t="s">
        <v>145</v>
      </c>
      <c r="D4821" s="155">
        <v>54.84</v>
      </c>
    </row>
    <row r="4822" spans="1:4" x14ac:dyDescent="0.25">
      <c r="A4822">
        <v>37994</v>
      </c>
      <c r="B4822" t="s">
        <v>4997</v>
      </c>
      <c r="C4822" t="s">
        <v>145</v>
      </c>
      <c r="D4822" s="155">
        <v>130.59</v>
      </c>
    </row>
    <row r="4823" spans="1:4" x14ac:dyDescent="0.25">
      <c r="A4823">
        <v>37995</v>
      </c>
      <c r="B4823" t="s">
        <v>4998</v>
      </c>
      <c r="C4823" t="s">
        <v>145</v>
      </c>
      <c r="D4823" s="155">
        <v>170.22</v>
      </c>
    </row>
    <row r="4824" spans="1:4" x14ac:dyDescent="0.25">
      <c r="A4824">
        <v>37996</v>
      </c>
      <c r="B4824" t="s">
        <v>4999</v>
      </c>
      <c r="C4824" t="s">
        <v>145</v>
      </c>
      <c r="D4824" s="155">
        <v>259.19</v>
      </c>
    </row>
    <row r="4825" spans="1:4" x14ac:dyDescent="0.25">
      <c r="A4825">
        <v>13883</v>
      </c>
      <c r="B4825" t="s">
        <v>5000</v>
      </c>
      <c r="C4825" t="s">
        <v>145</v>
      </c>
      <c r="D4825" s="168">
        <v>124216.22</v>
      </c>
    </row>
    <row r="4826" spans="1:4" x14ac:dyDescent="0.25">
      <c r="A4826">
        <v>38604</v>
      </c>
      <c r="B4826" t="s">
        <v>5001</v>
      </c>
      <c r="C4826" t="s">
        <v>145</v>
      </c>
      <c r="D4826" s="168">
        <v>154709.66</v>
      </c>
    </row>
    <row r="4827" spans="1:4" x14ac:dyDescent="0.25">
      <c r="A4827">
        <v>10601</v>
      </c>
      <c r="B4827" t="s">
        <v>5002</v>
      </c>
      <c r="C4827" t="s">
        <v>145</v>
      </c>
      <c r="D4827" s="168">
        <v>3009411.44</v>
      </c>
    </row>
    <row r="4828" spans="1:4" x14ac:dyDescent="0.25">
      <c r="A4828">
        <v>44469</v>
      </c>
      <c r="B4828" t="s">
        <v>5003</v>
      </c>
      <c r="C4828" t="s">
        <v>145</v>
      </c>
      <c r="D4828" s="168">
        <v>7923674.1100000003</v>
      </c>
    </row>
    <row r="4829" spans="1:4" x14ac:dyDescent="0.25">
      <c r="A4829">
        <v>13894</v>
      </c>
      <c r="B4829" t="s">
        <v>5004</v>
      </c>
      <c r="C4829" t="s">
        <v>145</v>
      </c>
      <c r="D4829" s="168">
        <v>392649.25</v>
      </c>
    </row>
    <row r="4830" spans="1:4" x14ac:dyDescent="0.25">
      <c r="A4830">
        <v>13895</v>
      </c>
      <c r="B4830" t="s">
        <v>5005</v>
      </c>
      <c r="C4830" t="s">
        <v>145</v>
      </c>
      <c r="D4830" s="168">
        <v>527982.35</v>
      </c>
    </row>
    <row r="4831" spans="1:4" x14ac:dyDescent="0.25">
      <c r="A4831">
        <v>13892</v>
      </c>
      <c r="B4831" t="s">
        <v>5006</v>
      </c>
      <c r="C4831" t="s">
        <v>145</v>
      </c>
      <c r="D4831" s="168">
        <v>647029.46</v>
      </c>
    </row>
    <row r="4832" spans="1:4" x14ac:dyDescent="0.25">
      <c r="A4832">
        <v>9914</v>
      </c>
      <c r="B4832" t="s">
        <v>5007</v>
      </c>
      <c r="C4832" t="s">
        <v>145</v>
      </c>
      <c r="D4832" s="168">
        <v>700000</v>
      </c>
    </row>
    <row r="4833" spans="1:4" x14ac:dyDescent="0.25">
      <c r="A4833">
        <v>36485</v>
      </c>
      <c r="B4833" t="s">
        <v>5008</v>
      </c>
      <c r="C4833" t="s">
        <v>145</v>
      </c>
      <c r="D4833" s="168">
        <v>608840.39</v>
      </c>
    </row>
    <row r="4834" spans="1:4" x14ac:dyDescent="0.25">
      <c r="A4834">
        <v>9912</v>
      </c>
      <c r="B4834" t="s">
        <v>5009</v>
      </c>
      <c r="C4834" t="s">
        <v>145</v>
      </c>
      <c r="D4834" s="168">
        <v>2450000</v>
      </c>
    </row>
    <row r="4835" spans="1:4" x14ac:dyDescent="0.25">
      <c r="A4835">
        <v>9921</v>
      </c>
      <c r="B4835" t="s">
        <v>5010</v>
      </c>
      <c r="C4835" t="s">
        <v>145</v>
      </c>
      <c r="D4835" s="168">
        <v>1263825.8799999999</v>
      </c>
    </row>
    <row r="4836" spans="1:4" x14ac:dyDescent="0.25">
      <c r="A4836">
        <v>21112</v>
      </c>
      <c r="B4836" t="s">
        <v>5011</v>
      </c>
      <c r="C4836" t="s">
        <v>145</v>
      </c>
      <c r="D4836" s="155">
        <v>220.26</v>
      </c>
    </row>
    <row r="4837" spans="1:4" x14ac:dyDescent="0.25">
      <c r="A4837">
        <v>10228</v>
      </c>
      <c r="B4837" t="s">
        <v>5012</v>
      </c>
      <c r="C4837" t="s">
        <v>145</v>
      </c>
      <c r="D4837" s="155">
        <v>255.88</v>
      </c>
    </row>
    <row r="4838" spans="1:4" x14ac:dyDescent="0.25">
      <c r="A4838">
        <v>11781</v>
      </c>
      <c r="B4838" t="s">
        <v>5013</v>
      </c>
      <c r="C4838" t="s">
        <v>145</v>
      </c>
      <c r="D4838" s="155">
        <v>207.29</v>
      </c>
    </row>
    <row r="4839" spans="1:4" x14ac:dyDescent="0.25">
      <c r="A4839">
        <v>37588</v>
      </c>
      <c r="B4839" t="s">
        <v>5014</v>
      </c>
      <c r="C4839" t="s">
        <v>145</v>
      </c>
      <c r="D4839" s="155">
        <v>55.54</v>
      </c>
    </row>
    <row r="4840" spans="1:4" x14ac:dyDescent="0.25">
      <c r="A4840">
        <v>11746</v>
      </c>
      <c r="B4840" t="s">
        <v>5015</v>
      </c>
      <c r="C4840" t="s">
        <v>145</v>
      </c>
      <c r="D4840" s="155">
        <v>90.38</v>
      </c>
    </row>
    <row r="4841" spans="1:4" x14ac:dyDescent="0.25">
      <c r="A4841">
        <v>11751</v>
      </c>
      <c r="B4841" t="s">
        <v>5016</v>
      </c>
      <c r="C4841" t="s">
        <v>145</v>
      </c>
      <c r="D4841" s="155">
        <v>162.32</v>
      </c>
    </row>
    <row r="4842" spans="1:4" x14ac:dyDescent="0.25">
      <c r="A4842">
        <v>11750</v>
      </c>
      <c r="B4842" t="s">
        <v>5017</v>
      </c>
      <c r="C4842" t="s">
        <v>145</v>
      </c>
      <c r="D4842" s="155">
        <v>134.69999999999999</v>
      </c>
    </row>
    <row r="4843" spans="1:4" x14ac:dyDescent="0.25">
      <c r="A4843">
        <v>11748</v>
      </c>
      <c r="B4843" t="s">
        <v>5018</v>
      </c>
      <c r="C4843" t="s">
        <v>145</v>
      </c>
      <c r="D4843" s="155">
        <v>58</v>
      </c>
    </row>
    <row r="4844" spans="1:4" x14ac:dyDescent="0.25">
      <c r="A4844">
        <v>11747</v>
      </c>
      <c r="B4844" t="s">
        <v>5019</v>
      </c>
      <c r="C4844" t="s">
        <v>145</v>
      </c>
      <c r="D4844" s="155">
        <v>250.3</v>
      </c>
    </row>
    <row r="4845" spans="1:4" x14ac:dyDescent="0.25">
      <c r="A4845">
        <v>11749</v>
      </c>
      <c r="B4845" t="s">
        <v>5020</v>
      </c>
      <c r="C4845" t="s">
        <v>145</v>
      </c>
      <c r="D4845" s="155">
        <v>66.94</v>
      </c>
    </row>
    <row r="4846" spans="1:4" x14ac:dyDescent="0.25">
      <c r="A4846">
        <v>10236</v>
      </c>
      <c r="B4846" t="s">
        <v>5021</v>
      </c>
      <c r="C4846" t="s">
        <v>145</v>
      </c>
      <c r="D4846" s="155">
        <v>103.02</v>
      </c>
    </row>
    <row r="4847" spans="1:4" x14ac:dyDescent="0.25">
      <c r="A4847">
        <v>10233</v>
      </c>
      <c r="B4847" t="s">
        <v>5022</v>
      </c>
      <c r="C4847" t="s">
        <v>145</v>
      </c>
      <c r="D4847" s="155">
        <v>96.54</v>
      </c>
    </row>
    <row r="4848" spans="1:4" x14ac:dyDescent="0.25">
      <c r="A4848">
        <v>10234</v>
      </c>
      <c r="B4848" t="s">
        <v>5023</v>
      </c>
      <c r="C4848" t="s">
        <v>145</v>
      </c>
      <c r="D4848" s="155">
        <v>60.81</v>
      </c>
    </row>
    <row r="4849" spans="1:4" x14ac:dyDescent="0.25">
      <c r="A4849">
        <v>10231</v>
      </c>
      <c r="B4849" t="s">
        <v>5024</v>
      </c>
      <c r="C4849" t="s">
        <v>145</v>
      </c>
      <c r="D4849" s="155">
        <v>278.88</v>
      </c>
    </row>
    <row r="4850" spans="1:4" x14ac:dyDescent="0.25">
      <c r="A4850">
        <v>10232</v>
      </c>
      <c r="B4850" t="s">
        <v>5025</v>
      </c>
      <c r="C4850" t="s">
        <v>145</v>
      </c>
      <c r="D4850" s="155">
        <v>156.05000000000001</v>
      </c>
    </row>
    <row r="4851" spans="1:4" x14ac:dyDescent="0.25">
      <c r="A4851">
        <v>10229</v>
      </c>
      <c r="B4851" t="s">
        <v>5026</v>
      </c>
      <c r="C4851" t="s">
        <v>145</v>
      </c>
      <c r="D4851" s="155">
        <v>55</v>
      </c>
    </row>
    <row r="4852" spans="1:4" x14ac:dyDescent="0.25">
      <c r="A4852">
        <v>10235</v>
      </c>
      <c r="B4852" t="s">
        <v>5027</v>
      </c>
      <c r="C4852" t="s">
        <v>145</v>
      </c>
      <c r="D4852" s="155">
        <v>382.31</v>
      </c>
    </row>
    <row r="4853" spans="1:4" x14ac:dyDescent="0.25">
      <c r="A4853">
        <v>10230</v>
      </c>
      <c r="B4853" t="s">
        <v>5028</v>
      </c>
      <c r="C4853" t="s">
        <v>145</v>
      </c>
      <c r="D4853" s="155">
        <v>672.84</v>
      </c>
    </row>
    <row r="4854" spans="1:4" x14ac:dyDescent="0.25">
      <c r="A4854">
        <v>10409</v>
      </c>
      <c r="B4854" t="s">
        <v>5029</v>
      </c>
      <c r="C4854" t="s">
        <v>145</v>
      </c>
      <c r="D4854" s="155">
        <v>199.89</v>
      </c>
    </row>
    <row r="4855" spans="1:4" x14ac:dyDescent="0.25">
      <c r="A4855">
        <v>10411</v>
      </c>
      <c r="B4855" t="s">
        <v>5030</v>
      </c>
      <c r="C4855" t="s">
        <v>145</v>
      </c>
      <c r="D4855" s="155">
        <v>178.86</v>
      </c>
    </row>
    <row r="4856" spans="1:4" x14ac:dyDescent="0.25">
      <c r="A4856">
        <v>10404</v>
      </c>
      <c r="B4856" t="s">
        <v>5031</v>
      </c>
      <c r="C4856" t="s">
        <v>145</v>
      </c>
      <c r="D4856" s="155">
        <v>72.540000000000006</v>
      </c>
    </row>
    <row r="4857" spans="1:4" x14ac:dyDescent="0.25">
      <c r="A4857">
        <v>10410</v>
      </c>
      <c r="B4857" t="s">
        <v>5032</v>
      </c>
      <c r="C4857" t="s">
        <v>145</v>
      </c>
      <c r="D4857" s="155">
        <v>119.48</v>
      </c>
    </row>
    <row r="4858" spans="1:4" x14ac:dyDescent="0.25">
      <c r="A4858">
        <v>10405</v>
      </c>
      <c r="B4858" t="s">
        <v>5033</v>
      </c>
      <c r="C4858" t="s">
        <v>145</v>
      </c>
      <c r="D4858" s="155">
        <v>400.48</v>
      </c>
    </row>
    <row r="4859" spans="1:4" x14ac:dyDescent="0.25">
      <c r="A4859">
        <v>10408</v>
      </c>
      <c r="B4859" t="s">
        <v>5034</v>
      </c>
      <c r="C4859" t="s">
        <v>145</v>
      </c>
      <c r="D4859" s="155">
        <v>280.05</v>
      </c>
    </row>
    <row r="4860" spans="1:4" x14ac:dyDescent="0.25">
      <c r="A4860">
        <v>10412</v>
      </c>
      <c r="B4860" t="s">
        <v>5035</v>
      </c>
      <c r="C4860" t="s">
        <v>145</v>
      </c>
      <c r="D4860" s="155">
        <v>87.91</v>
      </c>
    </row>
    <row r="4861" spans="1:4" x14ac:dyDescent="0.25">
      <c r="A4861">
        <v>10406</v>
      </c>
      <c r="B4861" t="s">
        <v>5036</v>
      </c>
      <c r="C4861" t="s">
        <v>145</v>
      </c>
      <c r="D4861" s="155">
        <v>553.15</v>
      </c>
    </row>
    <row r="4862" spans="1:4" x14ac:dyDescent="0.25">
      <c r="A4862">
        <v>10407</v>
      </c>
      <c r="B4862" t="s">
        <v>5037</v>
      </c>
      <c r="C4862" t="s">
        <v>145</v>
      </c>
      <c r="D4862" s="155">
        <v>857.94</v>
      </c>
    </row>
    <row r="4863" spans="1:4" x14ac:dyDescent="0.25">
      <c r="A4863">
        <v>10416</v>
      </c>
      <c r="B4863" t="s">
        <v>5038</v>
      </c>
      <c r="C4863" t="s">
        <v>145</v>
      </c>
      <c r="D4863" s="155">
        <v>106.42</v>
      </c>
    </row>
    <row r="4864" spans="1:4" x14ac:dyDescent="0.25">
      <c r="A4864">
        <v>10419</v>
      </c>
      <c r="B4864" t="s">
        <v>5039</v>
      </c>
      <c r="C4864" t="s">
        <v>145</v>
      </c>
      <c r="D4864" s="155">
        <v>92.37</v>
      </c>
    </row>
    <row r="4865" spans="1:4" x14ac:dyDescent="0.25">
      <c r="A4865">
        <v>21092</v>
      </c>
      <c r="B4865" t="s">
        <v>5040</v>
      </c>
      <c r="C4865" t="s">
        <v>145</v>
      </c>
      <c r="D4865" s="155">
        <v>52.81</v>
      </c>
    </row>
    <row r="4866" spans="1:4" x14ac:dyDescent="0.25">
      <c r="A4866">
        <v>10418</v>
      </c>
      <c r="B4866" t="s">
        <v>5041</v>
      </c>
      <c r="C4866" t="s">
        <v>145</v>
      </c>
      <c r="D4866" s="155">
        <v>61.57</v>
      </c>
    </row>
    <row r="4867" spans="1:4" x14ac:dyDescent="0.25">
      <c r="A4867">
        <v>12657</v>
      </c>
      <c r="B4867" t="s">
        <v>5042</v>
      </c>
      <c r="C4867" t="s">
        <v>145</v>
      </c>
      <c r="D4867" s="155">
        <v>248.46</v>
      </c>
    </row>
    <row r="4868" spans="1:4" x14ac:dyDescent="0.25">
      <c r="A4868">
        <v>10417</v>
      </c>
      <c r="B4868" t="s">
        <v>5043</v>
      </c>
      <c r="C4868" t="s">
        <v>145</v>
      </c>
      <c r="D4868" s="155">
        <v>155.05000000000001</v>
      </c>
    </row>
    <row r="4869" spans="1:4" x14ac:dyDescent="0.25">
      <c r="A4869">
        <v>10413</v>
      </c>
      <c r="B4869" t="s">
        <v>5044</v>
      </c>
      <c r="C4869" t="s">
        <v>145</v>
      </c>
      <c r="D4869" s="155">
        <v>56.35</v>
      </c>
    </row>
    <row r="4870" spans="1:4" x14ac:dyDescent="0.25">
      <c r="A4870">
        <v>10414</v>
      </c>
      <c r="B4870" t="s">
        <v>5045</v>
      </c>
      <c r="C4870" t="s">
        <v>145</v>
      </c>
      <c r="D4870" s="155">
        <v>339.29</v>
      </c>
    </row>
    <row r="4871" spans="1:4" x14ac:dyDescent="0.25">
      <c r="A4871">
        <v>10415</v>
      </c>
      <c r="B4871" t="s">
        <v>5046</v>
      </c>
      <c r="C4871" t="s">
        <v>145</v>
      </c>
      <c r="D4871" s="155">
        <v>588.86</v>
      </c>
    </row>
    <row r="4872" spans="1:4" x14ac:dyDescent="0.25">
      <c r="A4872">
        <v>38643</v>
      </c>
      <c r="B4872" t="s">
        <v>5047</v>
      </c>
      <c r="C4872" t="s">
        <v>145</v>
      </c>
      <c r="D4872" s="155">
        <v>44.14</v>
      </c>
    </row>
    <row r="4873" spans="1:4" x14ac:dyDescent="0.25">
      <c r="A4873">
        <v>6157</v>
      </c>
      <c r="B4873" t="s">
        <v>5048</v>
      </c>
      <c r="C4873" t="s">
        <v>145</v>
      </c>
      <c r="D4873" s="155">
        <v>60.3</v>
      </c>
    </row>
    <row r="4874" spans="1:4" x14ac:dyDescent="0.25">
      <c r="A4874">
        <v>6158</v>
      </c>
      <c r="B4874" t="s">
        <v>5049</v>
      </c>
      <c r="C4874" t="s">
        <v>145</v>
      </c>
      <c r="D4874" s="155">
        <v>6.49</v>
      </c>
    </row>
    <row r="4875" spans="1:4" x14ac:dyDescent="0.25">
      <c r="A4875">
        <v>6153</v>
      </c>
      <c r="B4875" t="s">
        <v>5050</v>
      </c>
      <c r="C4875" t="s">
        <v>145</v>
      </c>
      <c r="D4875" s="155">
        <v>4.47</v>
      </c>
    </row>
    <row r="4876" spans="1:4" x14ac:dyDescent="0.25">
      <c r="A4876">
        <v>6156</v>
      </c>
      <c r="B4876" t="s">
        <v>5051</v>
      </c>
      <c r="C4876" t="s">
        <v>145</v>
      </c>
      <c r="D4876" s="155">
        <v>5.57</v>
      </c>
    </row>
    <row r="4877" spans="1:4" x14ac:dyDescent="0.25">
      <c r="A4877">
        <v>6154</v>
      </c>
      <c r="B4877" t="s">
        <v>5052</v>
      </c>
      <c r="C4877" t="s">
        <v>145</v>
      </c>
      <c r="D4877" s="155">
        <v>7.94</v>
      </c>
    </row>
    <row r="4878" spans="1:4" x14ac:dyDescent="0.25">
      <c r="A4878">
        <v>6155</v>
      </c>
      <c r="B4878" t="s">
        <v>5053</v>
      </c>
      <c r="C4878" t="s">
        <v>145</v>
      </c>
      <c r="D4878" s="155">
        <v>18.28</v>
      </c>
    </row>
    <row r="4879" spans="1:4" x14ac:dyDescent="0.25">
      <c r="A4879">
        <v>43595</v>
      </c>
      <c r="B4879" t="s">
        <v>5054</v>
      </c>
      <c r="C4879" t="s">
        <v>145</v>
      </c>
      <c r="D4879" s="155">
        <v>18.13</v>
      </c>
    </row>
    <row r="4880" spans="1:4" x14ac:dyDescent="0.25">
      <c r="A4880">
        <v>43596</v>
      </c>
      <c r="B4880" t="s">
        <v>5055</v>
      </c>
      <c r="C4880" t="s">
        <v>145</v>
      </c>
      <c r="D4880" s="155">
        <v>20.95</v>
      </c>
    </row>
    <row r="4881" spans="1:4" x14ac:dyDescent="0.25">
      <c r="A4881">
        <v>38108</v>
      </c>
      <c r="B4881" t="s">
        <v>5056</v>
      </c>
      <c r="C4881" t="s">
        <v>145</v>
      </c>
      <c r="D4881" s="155">
        <v>54.32</v>
      </c>
    </row>
    <row r="4882" spans="1:4" x14ac:dyDescent="0.25">
      <c r="A4882">
        <v>38087</v>
      </c>
      <c r="B4882" t="s">
        <v>5057</v>
      </c>
      <c r="C4882" t="s">
        <v>145</v>
      </c>
      <c r="D4882" s="155">
        <v>69.86</v>
      </c>
    </row>
    <row r="4883" spans="1:4" x14ac:dyDescent="0.25">
      <c r="A4883">
        <v>38109</v>
      </c>
      <c r="B4883" t="s">
        <v>5058</v>
      </c>
      <c r="C4883" t="s">
        <v>145</v>
      </c>
      <c r="D4883" s="155">
        <v>86.81</v>
      </c>
    </row>
    <row r="4884" spans="1:4" x14ac:dyDescent="0.25">
      <c r="A4884">
        <v>38088</v>
      </c>
      <c r="B4884" t="s">
        <v>5059</v>
      </c>
      <c r="C4884" t="s">
        <v>145</v>
      </c>
      <c r="D4884" s="155">
        <v>91.28</v>
      </c>
    </row>
    <row r="4885" spans="1:4" x14ac:dyDescent="0.25">
      <c r="A4885">
        <v>38110</v>
      </c>
      <c r="B4885" t="s">
        <v>5060</v>
      </c>
      <c r="C4885" t="s">
        <v>145</v>
      </c>
      <c r="D4885" s="155">
        <v>33.39</v>
      </c>
    </row>
    <row r="4886" spans="1:4" x14ac:dyDescent="0.25">
      <c r="A4886">
        <v>38089</v>
      </c>
      <c r="B4886" t="s">
        <v>5061</v>
      </c>
      <c r="C4886" t="s">
        <v>145</v>
      </c>
      <c r="D4886" s="155">
        <v>58.19</v>
      </c>
    </row>
    <row r="4887" spans="1:4" x14ac:dyDescent="0.25">
      <c r="A4887">
        <v>38111</v>
      </c>
      <c r="B4887" t="s">
        <v>5062</v>
      </c>
      <c r="C4887" t="s">
        <v>145</v>
      </c>
      <c r="D4887" s="155">
        <v>37.340000000000003</v>
      </c>
    </row>
    <row r="4888" spans="1:4" x14ac:dyDescent="0.25">
      <c r="A4888">
        <v>38090</v>
      </c>
      <c r="B4888" t="s">
        <v>5063</v>
      </c>
      <c r="C4888" t="s">
        <v>145</v>
      </c>
      <c r="D4888" s="155">
        <v>60.15</v>
      </c>
    </row>
    <row r="4889" spans="1:4" x14ac:dyDescent="0.25">
      <c r="A4889">
        <v>13726</v>
      </c>
      <c r="B4889" t="s">
        <v>5064</v>
      </c>
      <c r="C4889" t="s">
        <v>145</v>
      </c>
      <c r="D4889" s="168">
        <v>77066.320000000007</v>
      </c>
    </row>
    <row r="4890" spans="1:4" x14ac:dyDescent="0.25">
      <c r="A4890">
        <v>38400</v>
      </c>
      <c r="B4890" t="s">
        <v>5065</v>
      </c>
      <c r="C4890" t="s">
        <v>145</v>
      </c>
      <c r="D4890" s="155">
        <v>19.75</v>
      </c>
    </row>
    <row r="4891" spans="1:4" x14ac:dyDescent="0.25">
      <c r="A4891">
        <v>12627</v>
      </c>
      <c r="B4891" t="s">
        <v>5066</v>
      </c>
      <c r="C4891" t="s">
        <v>145</v>
      </c>
      <c r="D4891" s="155">
        <v>1.99</v>
      </c>
    </row>
    <row r="4892" spans="1:4" x14ac:dyDescent="0.25">
      <c r="A4892">
        <v>39996</v>
      </c>
      <c r="B4892" t="s">
        <v>5067</v>
      </c>
      <c r="C4892" t="s">
        <v>146</v>
      </c>
      <c r="D4892" s="155">
        <v>3.31</v>
      </c>
    </row>
    <row r="4893" spans="1:4" x14ac:dyDescent="0.25">
      <c r="A4893">
        <v>10478</v>
      </c>
      <c r="B4893" t="s">
        <v>5068</v>
      </c>
      <c r="C4893" t="s">
        <v>148</v>
      </c>
      <c r="D4893" s="155">
        <v>38.5</v>
      </c>
    </row>
    <row r="4894" spans="1:4" x14ac:dyDescent="0.25">
      <c r="A4894">
        <v>10481</v>
      </c>
      <c r="B4894" t="s">
        <v>5069</v>
      </c>
      <c r="C4894" t="s">
        <v>148</v>
      </c>
      <c r="D4894" s="155">
        <v>34.24</v>
      </c>
    </row>
    <row r="4895" spans="1:4" x14ac:dyDescent="0.25">
      <c r="A4895">
        <v>10475</v>
      </c>
      <c r="B4895" t="s">
        <v>5070</v>
      </c>
      <c r="C4895" t="s">
        <v>148</v>
      </c>
      <c r="D4895" s="155">
        <v>33.130000000000003</v>
      </c>
    </row>
    <row r="4896" spans="1:4" x14ac:dyDescent="0.25">
      <c r="A4896">
        <v>4030</v>
      </c>
      <c r="B4896" t="s">
        <v>5071</v>
      </c>
      <c r="C4896" t="s">
        <v>152</v>
      </c>
      <c r="D4896" s="155">
        <v>7.43</v>
      </c>
    </row>
    <row r="4897" spans="1:4" x14ac:dyDescent="0.25">
      <c r="A4897">
        <v>4031</v>
      </c>
      <c r="B4897" t="s">
        <v>5072</v>
      </c>
      <c r="C4897" t="s">
        <v>152</v>
      </c>
      <c r="D4897" s="155">
        <v>34.909999999999997</v>
      </c>
    </row>
    <row r="4898" spans="1:4" x14ac:dyDescent="0.25">
      <c r="A4898">
        <v>39399</v>
      </c>
      <c r="B4898" t="s">
        <v>5073</v>
      </c>
      <c r="C4898" t="s">
        <v>145</v>
      </c>
      <c r="D4898" s="168">
        <v>1494.36</v>
      </c>
    </row>
    <row r="4899" spans="1:4" x14ac:dyDescent="0.25">
      <c r="A4899">
        <v>39400</v>
      </c>
      <c r="B4899" t="s">
        <v>5074</v>
      </c>
      <c r="C4899" t="s">
        <v>145</v>
      </c>
      <c r="D4899" s="168">
        <v>1624.3</v>
      </c>
    </row>
    <row r="4900" spans="1:4" x14ac:dyDescent="0.25">
      <c r="A4900">
        <v>39401</v>
      </c>
      <c r="B4900" t="s">
        <v>5075</v>
      </c>
      <c r="C4900" t="s">
        <v>145</v>
      </c>
      <c r="D4900" s="168">
        <v>1822.08</v>
      </c>
    </row>
    <row r="4901" spans="1:4" x14ac:dyDescent="0.25">
      <c r="A4901">
        <v>11652</v>
      </c>
      <c r="B4901" t="s">
        <v>5076</v>
      </c>
      <c r="C4901" t="s">
        <v>145</v>
      </c>
      <c r="D4901" s="168">
        <v>3920</v>
      </c>
    </row>
    <row r="4902" spans="1:4" x14ac:dyDescent="0.25">
      <c r="A4902">
        <v>13896</v>
      </c>
      <c r="B4902" t="s">
        <v>5077</v>
      </c>
      <c r="C4902" t="s">
        <v>145</v>
      </c>
      <c r="D4902" s="168">
        <v>3516.58</v>
      </c>
    </row>
    <row r="4903" spans="1:4" x14ac:dyDescent="0.25">
      <c r="A4903">
        <v>13475</v>
      </c>
      <c r="B4903" t="s">
        <v>5078</v>
      </c>
      <c r="C4903" t="s">
        <v>145</v>
      </c>
      <c r="D4903" s="168">
        <v>4283.62</v>
      </c>
    </row>
    <row r="4904" spans="1:4" x14ac:dyDescent="0.25">
      <c r="A4904">
        <v>44491</v>
      </c>
      <c r="B4904" t="s">
        <v>5079</v>
      </c>
      <c r="C4904" t="s">
        <v>145</v>
      </c>
      <c r="D4904" s="168">
        <v>4784713.96</v>
      </c>
    </row>
    <row r="4905" spans="1:4" x14ac:dyDescent="0.25">
      <c r="A4905">
        <v>44470</v>
      </c>
      <c r="B4905" t="s">
        <v>5080</v>
      </c>
      <c r="C4905" t="s">
        <v>145</v>
      </c>
      <c r="D4905" s="168">
        <v>2014309.04</v>
      </c>
    </row>
    <row r="4906" spans="1:4" x14ac:dyDescent="0.25">
      <c r="A4906">
        <v>13476</v>
      </c>
      <c r="B4906" t="s">
        <v>5081</v>
      </c>
      <c r="C4906" t="s">
        <v>145</v>
      </c>
      <c r="D4906" s="168">
        <v>2028905.63</v>
      </c>
    </row>
    <row r="4907" spans="1:4" x14ac:dyDescent="0.25">
      <c r="A4907">
        <v>10488</v>
      </c>
      <c r="B4907" t="s">
        <v>5082</v>
      </c>
      <c r="C4907" t="s">
        <v>145</v>
      </c>
      <c r="D4907" s="168">
        <v>2458041</v>
      </c>
    </row>
    <row r="4908" spans="1:4" x14ac:dyDescent="0.25">
      <c r="A4908">
        <v>13606</v>
      </c>
      <c r="B4908" t="s">
        <v>5083</v>
      </c>
      <c r="C4908" t="s">
        <v>145</v>
      </c>
      <c r="D4908" s="168">
        <v>2177789.17</v>
      </c>
    </row>
    <row r="4909" spans="1:4" x14ac:dyDescent="0.25">
      <c r="A4909">
        <v>10489</v>
      </c>
      <c r="B4909" t="s">
        <v>5084</v>
      </c>
      <c r="C4909" t="s">
        <v>150</v>
      </c>
      <c r="D4909" s="155">
        <v>16.260000000000002</v>
      </c>
    </row>
    <row r="4910" spans="1:4" x14ac:dyDescent="0.25">
      <c r="A4910">
        <v>41073</v>
      </c>
      <c r="B4910" t="s">
        <v>5085</v>
      </c>
      <c r="C4910" t="s">
        <v>151</v>
      </c>
      <c r="D4910" s="168">
        <v>2858.13</v>
      </c>
    </row>
    <row r="4911" spans="1:4" x14ac:dyDescent="0.25">
      <c r="A4911">
        <v>34391</v>
      </c>
      <c r="B4911" t="s">
        <v>5086</v>
      </c>
      <c r="C4911" t="s">
        <v>152</v>
      </c>
      <c r="D4911" s="155">
        <v>713.33</v>
      </c>
    </row>
    <row r="4912" spans="1:4" x14ac:dyDescent="0.25">
      <c r="A4912">
        <v>10496</v>
      </c>
      <c r="B4912" t="s">
        <v>5087</v>
      </c>
      <c r="C4912" t="s">
        <v>152</v>
      </c>
      <c r="D4912" s="155">
        <v>620.83000000000004</v>
      </c>
    </row>
    <row r="4913" spans="1:4" x14ac:dyDescent="0.25">
      <c r="A4913">
        <v>10497</v>
      </c>
      <c r="B4913" t="s">
        <v>5088</v>
      </c>
      <c r="C4913" t="s">
        <v>152</v>
      </c>
      <c r="D4913" s="168">
        <v>1614.16</v>
      </c>
    </row>
    <row r="4914" spans="1:4" x14ac:dyDescent="0.25">
      <c r="A4914">
        <v>10504</v>
      </c>
      <c r="B4914" t="s">
        <v>5089</v>
      </c>
      <c r="C4914" t="s">
        <v>152</v>
      </c>
      <c r="D4914" s="168">
        <v>1887.33</v>
      </c>
    </row>
    <row r="4915" spans="1:4" x14ac:dyDescent="0.25">
      <c r="A4915">
        <v>34390</v>
      </c>
      <c r="B4915" t="s">
        <v>5090</v>
      </c>
      <c r="C4915" t="s">
        <v>152</v>
      </c>
      <c r="D4915" s="155">
        <v>556.26</v>
      </c>
    </row>
    <row r="4916" spans="1:4" x14ac:dyDescent="0.25">
      <c r="A4916">
        <v>34389</v>
      </c>
      <c r="B4916" t="s">
        <v>5091</v>
      </c>
      <c r="C4916" t="s">
        <v>152</v>
      </c>
      <c r="D4916" s="155">
        <v>173.83</v>
      </c>
    </row>
    <row r="4917" spans="1:4" x14ac:dyDescent="0.25">
      <c r="A4917">
        <v>34388</v>
      </c>
      <c r="B4917" t="s">
        <v>5092</v>
      </c>
      <c r="C4917" t="s">
        <v>152</v>
      </c>
      <c r="D4917" s="155">
        <v>247.06</v>
      </c>
    </row>
    <row r="4918" spans="1:4" x14ac:dyDescent="0.25">
      <c r="A4918">
        <v>34387</v>
      </c>
      <c r="B4918" t="s">
        <v>5093</v>
      </c>
      <c r="C4918" t="s">
        <v>152</v>
      </c>
      <c r="D4918" s="155">
        <v>401.05</v>
      </c>
    </row>
    <row r="4919" spans="1:4" x14ac:dyDescent="0.25">
      <c r="A4919">
        <v>11188</v>
      </c>
      <c r="B4919" t="s">
        <v>5094</v>
      </c>
      <c r="C4919" t="s">
        <v>152</v>
      </c>
      <c r="D4919" s="155">
        <v>198.66</v>
      </c>
    </row>
    <row r="4920" spans="1:4" x14ac:dyDescent="0.25">
      <c r="A4920">
        <v>11189</v>
      </c>
      <c r="B4920" t="s">
        <v>5095</v>
      </c>
      <c r="C4920" t="s">
        <v>152</v>
      </c>
      <c r="D4920" s="155">
        <v>298</v>
      </c>
    </row>
    <row r="4921" spans="1:4" x14ac:dyDescent="0.25">
      <c r="A4921">
        <v>21107</v>
      </c>
      <c r="B4921" t="s">
        <v>5096</v>
      </c>
      <c r="C4921" t="s">
        <v>152</v>
      </c>
      <c r="D4921" s="155">
        <v>214.46</v>
      </c>
    </row>
    <row r="4922" spans="1:4" x14ac:dyDescent="0.25">
      <c r="A4922">
        <v>34386</v>
      </c>
      <c r="B4922" t="s">
        <v>5097</v>
      </c>
      <c r="C4922" t="s">
        <v>152</v>
      </c>
      <c r="D4922" s="155">
        <v>372.5</v>
      </c>
    </row>
    <row r="4923" spans="1:4" x14ac:dyDescent="0.25">
      <c r="A4923">
        <v>10490</v>
      </c>
      <c r="B4923" t="s">
        <v>5098</v>
      </c>
      <c r="C4923" t="s">
        <v>152</v>
      </c>
      <c r="D4923" s="155">
        <v>130.37</v>
      </c>
    </row>
    <row r="4924" spans="1:4" x14ac:dyDescent="0.25">
      <c r="A4924">
        <v>10492</v>
      </c>
      <c r="B4924" t="s">
        <v>5099</v>
      </c>
      <c r="C4924" t="s">
        <v>152</v>
      </c>
      <c r="D4924" s="155">
        <v>149</v>
      </c>
    </row>
    <row r="4925" spans="1:4" x14ac:dyDescent="0.25">
      <c r="A4925">
        <v>10493</v>
      </c>
      <c r="B4925" t="s">
        <v>5100</v>
      </c>
      <c r="C4925" t="s">
        <v>152</v>
      </c>
      <c r="D4925" s="155">
        <v>173.83</v>
      </c>
    </row>
    <row r="4926" spans="1:4" x14ac:dyDescent="0.25">
      <c r="A4926">
        <v>10491</v>
      </c>
      <c r="B4926" t="s">
        <v>5101</v>
      </c>
      <c r="C4926" t="s">
        <v>152</v>
      </c>
      <c r="D4926" s="155">
        <v>211.08</v>
      </c>
    </row>
    <row r="4927" spans="1:4" x14ac:dyDescent="0.25">
      <c r="A4927">
        <v>34385</v>
      </c>
      <c r="B4927" t="s">
        <v>5102</v>
      </c>
      <c r="C4927" t="s">
        <v>152</v>
      </c>
      <c r="D4927" s="155">
        <v>307.93</v>
      </c>
    </row>
    <row r="4928" spans="1:4" x14ac:dyDescent="0.25">
      <c r="A4928">
        <v>10499</v>
      </c>
      <c r="B4928" t="s">
        <v>5103</v>
      </c>
      <c r="C4928" t="s">
        <v>152</v>
      </c>
      <c r="D4928" s="155">
        <v>124.16</v>
      </c>
    </row>
    <row r="4929" spans="1:4" x14ac:dyDescent="0.25">
      <c r="A4929">
        <v>34384</v>
      </c>
      <c r="B4929" t="s">
        <v>5104</v>
      </c>
      <c r="C4929" t="s">
        <v>152</v>
      </c>
      <c r="D4929" s="155">
        <v>372.5</v>
      </c>
    </row>
    <row r="4930" spans="1:4" x14ac:dyDescent="0.25">
      <c r="A4930">
        <v>11185</v>
      </c>
      <c r="B4930" t="s">
        <v>5105</v>
      </c>
      <c r="C4930" t="s">
        <v>152</v>
      </c>
      <c r="D4930" s="155">
        <v>384.91</v>
      </c>
    </row>
    <row r="4931" spans="1:4" x14ac:dyDescent="0.25">
      <c r="A4931">
        <v>10507</v>
      </c>
      <c r="B4931" t="s">
        <v>5106</v>
      </c>
      <c r="C4931" t="s">
        <v>152</v>
      </c>
      <c r="D4931" s="155">
        <v>455.71</v>
      </c>
    </row>
    <row r="4932" spans="1:4" x14ac:dyDescent="0.25">
      <c r="A4932">
        <v>10505</v>
      </c>
      <c r="B4932" t="s">
        <v>5107</v>
      </c>
      <c r="C4932" t="s">
        <v>152</v>
      </c>
      <c r="D4932" s="155">
        <v>268.89999999999998</v>
      </c>
    </row>
    <row r="4933" spans="1:4" x14ac:dyDescent="0.25">
      <c r="A4933">
        <v>10506</v>
      </c>
      <c r="B4933" t="s">
        <v>5108</v>
      </c>
      <c r="C4933" t="s">
        <v>152</v>
      </c>
      <c r="D4933" s="155">
        <v>351.03</v>
      </c>
    </row>
    <row r="4934" spans="1:4" x14ac:dyDescent="0.25">
      <c r="A4934">
        <v>5031</v>
      </c>
      <c r="B4934" t="s">
        <v>5109</v>
      </c>
      <c r="C4934" t="s">
        <v>152</v>
      </c>
      <c r="D4934" s="155">
        <v>492.9</v>
      </c>
    </row>
    <row r="4935" spans="1:4" x14ac:dyDescent="0.25">
      <c r="A4935">
        <v>10502</v>
      </c>
      <c r="B4935" t="s">
        <v>5110</v>
      </c>
      <c r="C4935" t="s">
        <v>152</v>
      </c>
      <c r="D4935" s="155">
        <v>574.34</v>
      </c>
    </row>
    <row r="4936" spans="1:4" x14ac:dyDescent="0.25">
      <c r="A4936">
        <v>10501</v>
      </c>
      <c r="B4936" t="s">
        <v>5111</v>
      </c>
      <c r="C4936" t="s">
        <v>152</v>
      </c>
      <c r="D4936" s="155">
        <v>324.48</v>
      </c>
    </row>
    <row r="4937" spans="1:4" x14ac:dyDescent="0.25">
      <c r="A4937">
        <v>10503</v>
      </c>
      <c r="B4937" t="s">
        <v>5112</v>
      </c>
      <c r="C4937" t="s">
        <v>152</v>
      </c>
      <c r="D4937" s="155">
        <v>438.38</v>
      </c>
    </row>
    <row r="4938" spans="1:4" x14ac:dyDescent="0.25">
      <c r="A4938">
        <v>4500</v>
      </c>
      <c r="B4938" t="s">
        <v>5113</v>
      </c>
      <c r="C4938" t="s">
        <v>146</v>
      </c>
      <c r="D4938" s="155">
        <v>15.48</v>
      </c>
    </row>
    <row r="4939" spans="1:4" x14ac:dyDescent="0.25">
      <c r="A4939">
        <v>4448</v>
      </c>
      <c r="B4939" t="s">
        <v>5114</v>
      </c>
      <c r="C4939" t="s">
        <v>146</v>
      </c>
      <c r="D4939" s="155">
        <v>21.27</v>
      </c>
    </row>
    <row r="4940" spans="1:4" x14ac:dyDescent="0.25">
      <c r="A4940">
        <v>20213</v>
      </c>
      <c r="B4940" t="s">
        <v>5115</v>
      </c>
      <c r="C4940" t="s">
        <v>146</v>
      </c>
      <c r="D4940" s="155">
        <v>24.77</v>
      </c>
    </row>
    <row r="4941" spans="1:4" x14ac:dyDescent="0.25">
      <c r="A4941">
        <v>20211</v>
      </c>
      <c r="B4941" t="s">
        <v>5116</v>
      </c>
      <c r="C4941" t="s">
        <v>146</v>
      </c>
      <c r="D4941" s="155">
        <v>32.799999999999997</v>
      </c>
    </row>
    <row r="4942" spans="1:4" x14ac:dyDescent="0.25">
      <c r="A4942">
        <v>40270</v>
      </c>
      <c r="B4942" t="s">
        <v>5117</v>
      </c>
      <c r="C4942" t="s">
        <v>146</v>
      </c>
      <c r="D4942" s="155">
        <v>125.53</v>
      </c>
    </row>
    <row r="4943" spans="1:4" x14ac:dyDescent="0.25">
      <c r="A4943">
        <v>4425</v>
      </c>
      <c r="B4943" t="s">
        <v>5118</v>
      </c>
      <c r="C4943" t="s">
        <v>146</v>
      </c>
      <c r="D4943" s="155">
        <v>27.11</v>
      </c>
    </row>
    <row r="4944" spans="1:4" x14ac:dyDescent="0.25">
      <c r="A4944">
        <v>4472</v>
      </c>
      <c r="B4944" t="s">
        <v>5119</v>
      </c>
      <c r="C4944" t="s">
        <v>146</v>
      </c>
      <c r="D4944" s="155">
        <v>33.869999999999997</v>
      </c>
    </row>
    <row r="4945" spans="1:4" x14ac:dyDescent="0.25">
      <c r="A4945">
        <v>35272</v>
      </c>
      <c r="B4945" t="s">
        <v>5120</v>
      </c>
      <c r="C4945" t="s">
        <v>146</v>
      </c>
      <c r="D4945" s="155">
        <v>48.96</v>
      </c>
    </row>
    <row r="4946" spans="1:4" x14ac:dyDescent="0.25">
      <c r="A4946">
        <v>4481</v>
      </c>
      <c r="B4946" t="s">
        <v>5121</v>
      </c>
      <c r="C4946" t="s">
        <v>146</v>
      </c>
      <c r="D4946" s="155">
        <v>52.41</v>
      </c>
    </row>
    <row r="4947" spans="1:4" x14ac:dyDescent="0.25">
      <c r="A4947">
        <v>34345</v>
      </c>
      <c r="B4947" t="s">
        <v>5122</v>
      </c>
      <c r="C4947" t="s">
        <v>150</v>
      </c>
      <c r="D4947" s="155">
        <v>13.32</v>
      </c>
    </row>
    <row r="4948" spans="1:4" x14ac:dyDescent="0.25">
      <c r="A4948">
        <v>41096</v>
      </c>
      <c r="B4948" t="s">
        <v>5123</v>
      </c>
      <c r="C4948" t="s">
        <v>151</v>
      </c>
      <c r="D4948" s="168">
        <v>2338.8000000000002</v>
      </c>
    </row>
    <row r="4949" spans="1:4" x14ac:dyDescent="0.25">
      <c r="A4949">
        <v>41776</v>
      </c>
      <c r="B4949" t="s">
        <v>5124</v>
      </c>
      <c r="C4949" t="s">
        <v>150</v>
      </c>
      <c r="D4949" s="155">
        <v>18.25</v>
      </c>
    </row>
    <row r="4950" spans="1:4" x14ac:dyDescent="0.25">
      <c r="A4950" t="s">
        <v>91</v>
      </c>
      <c r="B4950"/>
      <c r="C4950"/>
      <c r="D4950"/>
    </row>
    <row r="4951" spans="1:4" x14ac:dyDescent="0.25">
      <c r="A4951" t="s">
        <v>5125</v>
      </c>
      <c r="B4951"/>
      <c r="C4951"/>
      <c r="D4951"/>
    </row>
  </sheetData>
  <pageMargins left="0.511811024" right="0.511811024" top="0.78740157499999996" bottom="0.78740157499999996" header="0.31496062000000002" footer="0.3149606200000000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N64"/>
  <sheetViews>
    <sheetView tabSelected="1" view="pageBreakPreview" topLeftCell="A27" zoomScaleNormal="100" zoomScaleSheetLayoutView="100" workbookViewId="0">
      <selection activeCell="K45" sqref="K45"/>
    </sheetView>
  </sheetViews>
  <sheetFormatPr defaultRowHeight="15" x14ac:dyDescent="0.25"/>
  <cols>
    <col min="1" max="1" width="8.28515625" customWidth="1"/>
    <col min="2" max="2" width="7.7109375" customWidth="1"/>
    <col min="3" max="3" width="18.140625" customWidth="1"/>
    <col min="4" max="4" width="71.28515625" style="6" bestFit="1" customWidth="1"/>
    <col min="5" max="5" width="14.28515625" bestFit="1" customWidth="1"/>
    <col min="6" max="6" width="10.5703125" bestFit="1" customWidth="1"/>
    <col min="7" max="7" width="12.42578125" hidden="1" customWidth="1"/>
    <col min="8" max="8" width="15.85546875" customWidth="1"/>
    <col min="9" max="9" width="19" customWidth="1"/>
    <col min="10" max="11" width="19" style="191" customWidth="1"/>
    <col min="12" max="12" width="39.5703125" style="7" customWidth="1"/>
    <col min="13" max="13" width="14.28515625" bestFit="1" customWidth="1"/>
    <col min="14" max="14" width="22.140625" customWidth="1"/>
  </cols>
  <sheetData>
    <row r="1" spans="1:14" s="8" customFormat="1" ht="20.25" x14ac:dyDescent="0.25">
      <c r="A1" s="238" t="s">
        <v>32</v>
      </c>
      <c r="B1" s="239"/>
      <c r="C1" s="239"/>
      <c r="D1" s="239"/>
      <c r="E1" s="239"/>
      <c r="F1" s="239"/>
      <c r="G1" s="239"/>
      <c r="H1" s="239"/>
      <c r="I1" s="239"/>
      <c r="J1" s="239"/>
      <c r="K1" s="239"/>
      <c r="L1" s="9"/>
    </row>
    <row r="2" spans="1:14" s="8" customFormat="1" ht="53.25" customHeight="1" x14ac:dyDescent="0.25">
      <c r="A2" s="240" t="s">
        <v>35</v>
      </c>
      <c r="B2" s="241"/>
      <c r="C2" s="241"/>
      <c r="D2" s="241"/>
      <c r="E2" s="241"/>
      <c r="F2" s="241"/>
      <c r="G2" s="241"/>
      <c r="H2" s="241"/>
      <c r="I2" s="241"/>
      <c r="J2" s="241"/>
      <c r="K2" s="241"/>
      <c r="L2" s="9"/>
    </row>
    <row r="3" spans="1:14" ht="18.75" x14ac:dyDescent="0.25">
      <c r="A3" s="242" t="s">
        <v>13</v>
      </c>
      <c r="B3" s="243"/>
      <c r="C3" s="243"/>
      <c r="D3" s="243"/>
      <c r="E3" s="243"/>
      <c r="F3" s="243"/>
      <c r="G3" s="243"/>
      <c r="H3" s="243"/>
      <c r="I3" s="243"/>
      <c r="J3" s="243"/>
      <c r="K3" s="243"/>
    </row>
    <row r="4" spans="1:14" x14ac:dyDescent="0.25">
      <c r="A4" s="230"/>
      <c r="B4" s="231"/>
      <c r="C4" s="231"/>
      <c r="D4" s="231"/>
      <c r="E4" s="231"/>
      <c r="F4" s="231"/>
      <c r="G4" s="231"/>
      <c r="H4" s="231"/>
      <c r="I4" s="231"/>
      <c r="J4" s="231"/>
      <c r="K4" s="231"/>
    </row>
    <row r="5" spans="1:14" x14ac:dyDescent="0.25">
      <c r="A5" s="244" t="s">
        <v>33</v>
      </c>
      <c r="B5" s="245"/>
      <c r="C5" s="179" t="s">
        <v>131</v>
      </c>
      <c r="D5" s="179"/>
      <c r="E5" s="179"/>
      <c r="F5" s="179"/>
      <c r="G5" s="179"/>
      <c r="H5" s="179"/>
      <c r="I5" s="216"/>
      <c r="J5" s="216"/>
      <c r="K5" s="187" t="s">
        <v>5145</v>
      </c>
    </row>
    <row r="6" spans="1:14" x14ac:dyDescent="0.25">
      <c r="A6" s="244" t="s">
        <v>34</v>
      </c>
      <c r="B6" s="245"/>
      <c r="C6" s="179" t="s">
        <v>132</v>
      </c>
      <c r="D6" s="179"/>
      <c r="E6" s="179"/>
      <c r="F6" s="179"/>
      <c r="G6" s="179"/>
      <c r="H6" s="179"/>
      <c r="I6" s="217"/>
      <c r="J6" s="217"/>
      <c r="K6" s="188" t="s">
        <v>5146</v>
      </c>
    </row>
    <row r="7" spans="1:14" ht="14.25" customHeight="1" x14ac:dyDescent="0.25">
      <c r="A7" s="244" t="s">
        <v>37</v>
      </c>
      <c r="B7" s="245"/>
      <c r="C7" s="180" t="s">
        <v>36</v>
      </c>
      <c r="D7" s="180"/>
      <c r="E7" s="180"/>
      <c r="F7" s="180"/>
      <c r="G7" s="180"/>
      <c r="H7" s="180"/>
      <c r="I7" s="218"/>
      <c r="J7" s="218"/>
      <c r="K7" s="189" t="s">
        <v>5147</v>
      </c>
    </row>
    <row r="8" spans="1:14" x14ac:dyDescent="0.25">
      <c r="A8" s="244" t="s">
        <v>38</v>
      </c>
      <c r="B8" s="245"/>
      <c r="C8" s="181" t="s">
        <v>5166</v>
      </c>
      <c r="D8" s="181"/>
      <c r="E8" s="181"/>
      <c r="F8" s="181"/>
      <c r="G8" s="181"/>
      <c r="H8" s="181"/>
      <c r="I8" s="216"/>
      <c r="J8" s="216"/>
      <c r="K8" s="187" t="s">
        <v>5148</v>
      </c>
    </row>
    <row r="9" spans="1:14" x14ac:dyDescent="0.25">
      <c r="A9" s="244" t="s">
        <v>39</v>
      </c>
      <c r="B9" s="245"/>
      <c r="C9" s="264">
        <v>0.2414</v>
      </c>
      <c r="D9" s="265"/>
      <c r="E9" s="265"/>
      <c r="F9" s="265"/>
      <c r="G9" s="265"/>
      <c r="H9" s="265"/>
      <c r="I9" s="219"/>
      <c r="J9" s="219"/>
      <c r="K9" s="190" t="s">
        <v>5150</v>
      </c>
      <c r="L9" s="164"/>
    </row>
    <row r="10" spans="1:14" x14ac:dyDescent="0.25">
      <c r="A10" s="244" t="s">
        <v>40</v>
      </c>
      <c r="B10" s="245"/>
      <c r="C10" s="151">
        <v>1.1632</v>
      </c>
      <c r="D10" s="154" t="s">
        <v>129</v>
      </c>
      <c r="E10" s="154"/>
      <c r="F10" s="154"/>
      <c r="G10" s="154"/>
      <c r="H10" s="156"/>
      <c r="I10" s="220"/>
      <c r="J10" s="156" t="s">
        <v>43</v>
      </c>
      <c r="K10" s="157">
        <f ca="1">TODAY()</f>
        <v>45287</v>
      </c>
    </row>
    <row r="11" spans="1:14" x14ac:dyDescent="0.25">
      <c r="A11" s="10"/>
      <c r="B11" s="11"/>
      <c r="C11" s="12"/>
      <c r="D11" s="17"/>
      <c r="E11" s="12"/>
      <c r="F11" s="11"/>
      <c r="G11" s="11"/>
      <c r="H11" s="13"/>
      <c r="I11" s="13"/>
      <c r="J11" s="13"/>
      <c r="K11" s="215"/>
    </row>
    <row r="12" spans="1:14" s="21" customFormat="1" x14ac:dyDescent="0.25">
      <c r="A12" s="255" t="s">
        <v>14</v>
      </c>
      <c r="B12" s="257" t="s">
        <v>15</v>
      </c>
      <c r="C12" s="257" t="s">
        <v>16</v>
      </c>
      <c r="D12" s="255" t="s">
        <v>17</v>
      </c>
      <c r="E12" s="251" t="s">
        <v>18</v>
      </c>
      <c r="F12" s="258"/>
      <c r="G12" s="259"/>
      <c r="H12" s="259"/>
      <c r="I12" s="260"/>
      <c r="J12" s="251" t="s">
        <v>5179</v>
      </c>
      <c r="K12" s="252"/>
      <c r="L12" s="22"/>
    </row>
    <row r="13" spans="1:14" s="21" customFormat="1" ht="25.5" x14ac:dyDescent="0.25">
      <c r="A13" s="256"/>
      <c r="B13" s="257"/>
      <c r="C13" s="257"/>
      <c r="D13" s="256"/>
      <c r="E13" s="23" t="s">
        <v>19</v>
      </c>
      <c r="F13" s="24" t="s">
        <v>20</v>
      </c>
      <c r="G13" s="24" t="s">
        <v>31</v>
      </c>
      <c r="H13" s="25" t="s">
        <v>166</v>
      </c>
      <c r="I13" s="25" t="s">
        <v>21</v>
      </c>
      <c r="J13" s="226" t="s">
        <v>5180</v>
      </c>
      <c r="K13" s="226" t="s">
        <v>21</v>
      </c>
      <c r="L13" s="22"/>
    </row>
    <row r="14" spans="1:14" x14ac:dyDescent="0.25">
      <c r="A14" s="14">
        <v>1</v>
      </c>
      <c r="B14" s="1"/>
      <c r="C14" s="2"/>
      <c r="D14" s="18" t="s">
        <v>9</v>
      </c>
      <c r="E14" s="2"/>
      <c r="F14" s="2"/>
      <c r="G14" s="2"/>
      <c r="H14" s="3"/>
      <c r="I14" s="15">
        <f>SUBTOTAL(9,I15:I16)</f>
        <v>4394.78</v>
      </c>
      <c r="J14" s="234"/>
      <c r="K14" s="15">
        <f>SUBTOTAL(9,K15:K16)</f>
        <v>0</v>
      </c>
      <c r="L14" s="177"/>
      <c r="M14" s="175"/>
    </row>
    <row r="15" spans="1:14" ht="25.5" x14ac:dyDescent="0.25">
      <c r="A15" s="4" t="s">
        <v>23</v>
      </c>
      <c r="B15" s="4" t="s">
        <v>22</v>
      </c>
      <c r="C15" s="4">
        <v>103689</v>
      </c>
      <c r="D15" s="19" t="s">
        <v>5157</v>
      </c>
      <c r="E15" s="29" t="s">
        <v>2</v>
      </c>
      <c r="F15" s="5">
        <v>4.5</v>
      </c>
      <c r="G15" s="5"/>
      <c r="H15" s="31">
        <v>384.45</v>
      </c>
      <c r="I15" s="32">
        <f>ROUND(ROUND(F15,2)*ROUND(H15,2),2)</f>
        <v>1730.03</v>
      </c>
      <c r="J15" s="232"/>
      <c r="K15" s="32">
        <f>ROUND(J15*F15,2)</f>
        <v>0</v>
      </c>
      <c r="L15" s="177"/>
      <c r="N15" s="20"/>
    </row>
    <row r="16" spans="1:14" ht="38.25" x14ac:dyDescent="0.25">
      <c r="A16" s="4" t="s">
        <v>58</v>
      </c>
      <c r="B16" s="4" t="s">
        <v>172</v>
      </c>
      <c r="C16" s="4">
        <v>20803</v>
      </c>
      <c r="D16" s="19" t="s">
        <v>5141</v>
      </c>
      <c r="E16" s="29" t="s">
        <v>10</v>
      </c>
      <c r="F16" s="30">
        <v>5</v>
      </c>
      <c r="G16" s="31" t="str">
        <f>IF(B16="IOPES",ROUND((VLOOKUP(C16,IOPES,7,0))*(1+$C$9),2),IF(B16="SINAPI",ROUND(VLOOKUP(C16,SINAPI,4,0),2),"ERRO"))</f>
        <v>ERRO</v>
      </c>
      <c r="H16" s="31">
        <v>532.95000000000005</v>
      </c>
      <c r="I16" s="32">
        <f>ROUND(ROUND(F16,2)*ROUND(H16,2),2)</f>
        <v>2664.75</v>
      </c>
      <c r="J16" s="232"/>
      <c r="K16" s="32">
        <f>ROUND(J16*F16,2)</f>
        <v>0</v>
      </c>
      <c r="L16" s="224"/>
      <c r="N16" s="20"/>
    </row>
    <row r="17" spans="1:14" x14ac:dyDescent="0.25">
      <c r="A17" s="14">
        <v>2</v>
      </c>
      <c r="B17" s="1"/>
      <c r="C17" s="2"/>
      <c r="D17" s="18" t="s">
        <v>12</v>
      </c>
      <c r="E17" s="2"/>
      <c r="F17" s="2"/>
      <c r="G17" s="2"/>
      <c r="H17" s="3"/>
      <c r="I17" s="15">
        <f>SUBTOTAL(9,I18:I26)</f>
        <v>138401.41999999998</v>
      </c>
      <c r="J17" s="234"/>
      <c r="K17" s="15">
        <f>SUBTOTAL(9,K18:K26)</f>
        <v>0</v>
      </c>
      <c r="M17" s="20"/>
      <c r="N17" s="20"/>
    </row>
    <row r="18" spans="1:14" s="27" customFormat="1" ht="25.5" x14ac:dyDescent="0.35">
      <c r="A18" s="29" t="s">
        <v>41</v>
      </c>
      <c r="B18" s="29" t="s">
        <v>172</v>
      </c>
      <c r="C18" s="152">
        <v>10213</v>
      </c>
      <c r="D18" s="19" t="s">
        <v>5133</v>
      </c>
      <c r="E18" s="29" t="s">
        <v>10</v>
      </c>
      <c r="F18" s="30">
        <v>961.29</v>
      </c>
      <c r="G18" s="30"/>
      <c r="H18" s="31">
        <v>16.649999999999999</v>
      </c>
      <c r="I18" s="32">
        <f t="shared" ref="I18:I26" si="0">ROUND(ROUND(F18,2)*ROUND(H18,2),2)</f>
        <v>16005.48</v>
      </c>
      <c r="J18" s="232"/>
      <c r="K18" s="32">
        <f t="shared" ref="K18:K26" si="1">ROUND(J18*F18,2)</f>
        <v>0</v>
      </c>
      <c r="L18" s="160"/>
      <c r="N18" s="20"/>
    </row>
    <row r="19" spans="1:14" s="27" customFormat="1" ht="23.25" x14ac:dyDescent="0.35">
      <c r="A19" s="29" t="s">
        <v>5158</v>
      </c>
      <c r="B19" s="29" t="s">
        <v>172</v>
      </c>
      <c r="C19" s="152">
        <v>10216</v>
      </c>
      <c r="D19" s="19" t="s">
        <v>130</v>
      </c>
      <c r="E19" s="29" t="s">
        <v>11</v>
      </c>
      <c r="F19" s="30">
        <v>269.89</v>
      </c>
      <c r="G19" s="30"/>
      <c r="H19" s="31">
        <v>11.89</v>
      </c>
      <c r="I19" s="32">
        <f t="shared" si="0"/>
        <v>3208.99</v>
      </c>
      <c r="J19" s="232"/>
      <c r="K19" s="32">
        <f t="shared" si="1"/>
        <v>0</v>
      </c>
      <c r="L19" s="160"/>
      <c r="N19" s="20"/>
    </row>
    <row r="20" spans="1:14" ht="25.5" x14ac:dyDescent="0.25">
      <c r="A20" s="29" t="s">
        <v>5159</v>
      </c>
      <c r="B20" s="29" t="s">
        <v>22</v>
      </c>
      <c r="C20" s="26">
        <v>92404</v>
      </c>
      <c r="D20" s="19" t="s">
        <v>177</v>
      </c>
      <c r="E20" s="29" t="s">
        <v>2</v>
      </c>
      <c r="F20" s="30">
        <v>764.82</v>
      </c>
      <c r="G20" s="31" t="e">
        <f>IF(B20="IOPES",ROUND((VLOOKUP(C20,IOPES,7,0))*(1+$C$9),2),IF(B20="SINAPI",ROUND(VLOOKUP(C20,SINAPI,4,0),2),"ERRO"))</f>
        <v>#REF!</v>
      </c>
      <c r="H20" s="31">
        <v>105.05</v>
      </c>
      <c r="I20" s="32">
        <f t="shared" si="0"/>
        <v>80344.34</v>
      </c>
      <c r="J20" s="232"/>
      <c r="K20" s="32">
        <f t="shared" si="1"/>
        <v>0</v>
      </c>
      <c r="L20" s="150"/>
      <c r="N20" s="20"/>
    </row>
    <row r="21" spans="1:14" s="191" customFormat="1" ht="25.5" x14ac:dyDescent="0.25">
      <c r="A21" s="29" t="s">
        <v>5160</v>
      </c>
      <c r="B21" s="29" t="s">
        <v>22</v>
      </c>
      <c r="C21" s="26">
        <v>101114</v>
      </c>
      <c r="D21" s="19" t="s">
        <v>25</v>
      </c>
      <c r="E21" s="29" t="s">
        <v>3</v>
      </c>
      <c r="F21" s="30">
        <v>76.48</v>
      </c>
      <c r="G21" s="31"/>
      <c r="H21" s="31">
        <v>5.25</v>
      </c>
      <c r="I21" s="32">
        <f t="shared" si="0"/>
        <v>401.52</v>
      </c>
      <c r="J21" s="232"/>
      <c r="K21" s="32">
        <f t="shared" si="1"/>
        <v>0</v>
      </c>
      <c r="L21" s="150"/>
      <c r="N21" s="20"/>
    </row>
    <row r="22" spans="1:14" ht="25.5" x14ac:dyDescent="0.25">
      <c r="A22" s="29" t="s">
        <v>5161</v>
      </c>
      <c r="B22" s="29" t="s">
        <v>22</v>
      </c>
      <c r="C22" s="26">
        <v>100577</v>
      </c>
      <c r="D22" s="19" t="s">
        <v>27</v>
      </c>
      <c r="E22" s="29" t="s">
        <v>2</v>
      </c>
      <c r="F22" s="30">
        <v>1386.84</v>
      </c>
      <c r="G22" s="31" t="e">
        <f>IF(B22="IOPES",ROUND((VLOOKUP(C22,IOPES,7,0))*(1+$C$9),2),IF(B22="SINAPI",ROUND(VLOOKUP(C22,SINAPI,4,0),2),"ERRO"))</f>
        <v>#REF!</v>
      </c>
      <c r="H22" s="31">
        <v>1.49</v>
      </c>
      <c r="I22" s="32">
        <f t="shared" si="0"/>
        <v>2066.39</v>
      </c>
      <c r="J22" s="232"/>
      <c r="K22" s="32">
        <f t="shared" si="1"/>
        <v>0</v>
      </c>
      <c r="L22" s="111"/>
      <c r="N22" s="20"/>
    </row>
    <row r="23" spans="1:14" ht="51" x14ac:dyDescent="0.35">
      <c r="A23" s="29" t="s">
        <v>5162</v>
      </c>
      <c r="B23" s="29" t="s">
        <v>22</v>
      </c>
      <c r="C23" s="26">
        <v>101768</v>
      </c>
      <c r="D23" s="19" t="s">
        <v>28</v>
      </c>
      <c r="E23" s="29" t="s">
        <v>90</v>
      </c>
      <c r="F23" s="30">
        <v>76.48</v>
      </c>
      <c r="G23" s="31" t="e">
        <f>IF(B23="IOPES",ROUND((VLOOKUP(C23,IOPES,7,0))*(1+$C$9),2),IF(B23="SINAPI",ROUND(VLOOKUP(C23,SINAPI,4,0),2),"ERRO"))</f>
        <v>#REF!</v>
      </c>
      <c r="H23" s="31">
        <v>50.62</v>
      </c>
      <c r="I23" s="32">
        <f t="shared" si="0"/>
        <v>3871.42</v>
      </c>
      <c r="J23" s="232"/>
      <c r="K23" s="32">
        <f t="shared" si="1"/>
        <v>0</v>
      </c>
      <c r="L23" s="160"/>
      <c r="N23" s="20"/>
    </row>
    <row r="24" spans="1:14" ht="25.5" x14ac:dyDescent="0.35">
      <c r="A24" s="29" t="s">
        <v>5163</v>
      </c>
      <c r="B24" s="29" t="s">
        <v>67</v>
      </c>
      <c r="C24" s="26">
        <v>8</v>
      </c>
      <c r="D24" s="19" t="s">
        <v>5169</v>
      </c>
      <c r="E24" s="29" t="s">
        <v>142</v>
      </c>
      <c r="F24" s="30">
        <v>76.48</v>
      </c>
      <c r="G24" s="30"/>
      <c r="H24" s="31">
        <v>139.96</v>
      </c>
      <c r="I24" s="32">
        <f t="shared" si="0"/>
        <v>10704.14</v>
      </c>
      <c r="J24" s="232"/>
      <c r="K24" s="32">
        <f t="shared" si="1"/>
        <v>0</v>
      </c>
      <c r="L24" s="160"/>
      <c r="N24" s="20"/>
    </row>
    <row r="25" spans="1:14" s="196" customFormat="1" ht="51" x14ac:dyDescent="0.25">
      <c r="A25" s="197" t="s">
        <v>5164</v>
      </c>
      <c r="B25" s="197" t="s">
        <v>22</v>
      </c>
      <c r="C25" s="198">
        <v>94273</v>
      </c>
      <c r="D25" s="199" t="s">
        <v>4</v>
      </c>
      <c r="E25" s="197" t="s">
        <v>0</v>
      </c>
      <c r="F25" s="200">
        <v>286.18</v>
      </c>
      <c r="G25" s="201" t="e">
        <f>IF(B25="IOPES",ROUND((VLOOKUP(C25,IOPES,7,0))*(1+$C$9),2),IF(B25="SINAPI",ROUND(VLOOKUP(C25,SINAPI,4,0),2),"ERRO"))</f>
        <v>#REF!</v>
      </c>
      <c r="H25" s="201">
        <v>74.22</v>
      </c>
      <c r="I25" s="202">
        <f t="shared" si="0"/>
        <v>21240.28</v>
      </c>
      <c r="J25" s="233"/>
      <c r="K25" s="202">
        <f t="shared" si="1"/>
        <v>0</v>
      </c>
      <c r="L25" s="213"/>
      <c r="N25" s="204"/>
    </row>
    <row r="26" spans="1:14" ht="51" x14ac:dyDescent="0.25">
      <c r="A26" s="29" t="s">
        <v>5165</v>
      </c>
      <c r="B26" s="29" t="s">
        <v>22</v>
      </c>
      <c r="C26" s="26">
        <v>94274</v>
      </c>
      <c r="D26" s="19" t="s">
        <v>5</v>
      </c>
      <c r="E26" s="29" t="s">
        <v>0</v>
      </c>
      <c r="F26" s="30">
        <v>7.02</v>
      </c>
      <c r="G26" s="31" t="e">
        <f>IF(B26="IOPES",ROUND((VLOOKUP(C26,IOPES,7,0))*(1+$C$9),2),IF(B26="SINAPI",ROUND(VLOOKUP(C26,SINAPI,4,0),2),"ERRO"))</f>
        <v>#REF!</v>
      </c>
      <c r="H26" s="31">
        <v>79.61</v>
      </c>
      <c r="I26" s="32">
        <f t="shared" si="0"/>
        <v>558.86</v>
      </c>
      <c r="J26" s="232"/>
      <c r="K26" s="32">
        <f t="shared" si="1"/>
        <v>0</v>
      </c>
      <c r="L26" s="111"/>
      <c r="N26" s="20"/>
    </row>
    <row r="27" spans="1:14" x14ac:dyDescent="0.25">
      <c r="A27" s="14">
        <v>3</v>
      </c>
      <c r="B27" s="1"/>
      <c r="C27" s="2"/>
      <c r="D27" s="18" t="s">
        <v>64</v>
      </c>
      <c r="E27" s="2"/>
      <c r="F27" s="2"/>
      <c r="G27" s="2"/>
      <c r="H27" s="3"/>
      <c r="I27" s="15">
        <f>SUBTOTAL(9,I28:I32)</f>
        <v>74468.460000000006</v>
      </c>
      <c r="J27" s="234"/>
      <c r="K27" s="15">
        <f>SUBTOTAL(9,K28:K32)</f>
        <v>0</v>
      </c>
      <c r="N27" s="20"/>
    </row>
    <row r="28" spans="1:14" s="27" customFormat="1" ht="29.25" customHeight="1" x14ac:dyDescent="0.25">
      <c r="A28" s="29" t="s">
        <v>59</v>
      </c>
      <c r="B28" s="29" t="s">
        <v>22</v>
      </c>
      <c r="C28" s="26">
        <v>96622</v>
      </c>
      <c r="D28" s="19" t="s">
        <v>42</v>
      </c>
      <c r="E28" s="29" t="s">
        <v>3</v>
      </c>
      <c r="F28" s="30">
        <v>21.27</v>
      </c>
      <c r="G28" s="31" t="e">
        <f>IF(B28="IOPES",ROUND((VLOOKUP(C28,IOPES,7,0))*(1+$C$9),2),IF(B28="SINAPI",ROUND(VLOOKUP(C28,SINAPI,4,0),2),"ERRO"))</f>
        <v>#REF!</v>
      </c>
      <c r="H28" s="31">
        <v>248.8</v>
      </c>
      <c r="I28" s="32">
        <f>ROUND(ROUND(F28,2)*ROUND(H28,2),2)</f>
        <v>5291.98</v>
      </c>
      <c r="J28" s="232"/>
      <c r="K28" s="32">
        <f t="shared" ref="K28:K32" si="2">ROUND(J28*F28,2)</f>
        <v>0</v>
      </c>
      <c r="L28" s="28"/>
      <c r="N28" s="20"/>
    </row>
    <row r="29" spans="1:14" ht="38.25" x14ac:dyDescent="0.25">
      <c r="A29" s="29" t="s">
        <v>60</v>
      </c>
      <c r="B29" s="29" t="s">
        <v>22</v>
      </c>
      <c r="C29" s="26">
        <v>94995</v>
      </c>
      <c r="D29" s="19" t="s">
        <v>178</v>
      </c>
      <c r="E29" s="29" t="s">
        <v>2</v>
      </c>
      <c r="F29" s="30">
        <v>425.48</v>
      </c>
      <c r="G29" s="31" t="e">
        <f>IF(B29="IOPES",ROUND((VLOOKUP(C29,IOPES,7,0))*(1+$C$9),2),IF(B29="SINAPI",ROUND(VLOOKUP(C29,SINAPI,4,0),2),"ERRO"))</f>
        <v>#REF!</v>
      </c>
      <c r="H29" s="31">
        <v>132.43</v>
      </c>
      <c r="I29" s="32">
        <f>ROUND(ROUND(F29,2)*ROUND(H29,2),2)</f>
        <v>56346.32</v>
      </c>
      <c r="J29" s="232"/>
      <c r="K29" s="32">
        <f t="shared" si="2"/>
        <v>0</v>
      </c>
      <c r="N29" s="20"/>
    </row>
    <row r="30" spans="1:14" s="196" customFormat="1" ht="38.25" x14ac:dyDescent="0.25">
      <c r="A30" s="197" t="s">
        <v>61</v>
      </c>
      <c r="B30" s="197" t="s">
        <v>22</v>
      </c>
      <c r="C30" s="198">
        <v>96385</v>
      </c>
      <c r="D30" s="199" t="s">
        <v>26</v>
      </c>
      <c r="E30" s="197" t="s">
        <v>3</v>
      </c>
      <c r="F30" s="200">
        <v>85.1</v>
      </c>
      <c r="G30" s="201" t="e">
        <f>IF(B30="IOPES",ROUND((VLOOKUP(C30,IOPES,7,0))*(1+$C$9),2),IF(B30="SINAPI",ROUND(VLOOKUP(C30,SINAPI,4,0),2),"ERRO"))</f>
        <v>#REF!</v>
      </c>
      <c r="H30" s="201">
        <v>14.05</v>
      </c>
      <c r="I30" s="202">
        <f>ROUND(ROUND(F30,2)*ROUND(H30,2),2)</f>
        <v>1195.6600000000001</v>
      </c>
      <c r="J30" s="233"/>
      <c r="K30" s="202">
        <f t="shared" si="2"/>
        <v>0</v>
      </c>
      <c r="L30" s="203"/>
      <c r="N30" s="204"/>
    </row>
    <row r="31" spans="1:14" x14ac:dyDescent="0.25">
      <c r="A31" s="29" t="s">
        <v>62</v>
      </c>
      <c r="B31" s="29" t="s">
        <v>172</v>
      </c>
      <c r="C31" s="152">
        <v>10201</v>
      </c>
      <c r="D31" s="19" t="s">
        <v>97</v>
      </c>
      <c r="E31" s="29" t="s">
        <v>10</v>
      </c>
      <c r="F31" s="30">
        <v>196.33</v>
      </c>
      <c r="G31" s="30"/>
      <c r="H31" s="31">
        <v>30.909999999999997</v>
      </c>
      <c r="I31" s="32">
        <f>ROUND(ROUND(F31,2)*ROUND(H31,2),2)</f>
        <v>6068.56</v>
      </c>
      <c r="J31" s="232"/>
      <c r="K31" s="32">
        <f t="shared" si="2"/>
        <v>0</v>
      </c>
      <c r="N31" s="20"/>
    </row>
    <row r="32" spans="1:14" ht="38.25" x14ac:dyDescent="0.25">
      <c r="A32" s="29" t="s">
        <v>63</v>
      </c>
      <c r="B32" s="29" t="s">
        <v>172</v>
      </c>
      <c r="C32" s="26">
        <v>200253</v>
      </c>
      <c r="D32" s="19" t="s">
        <v>5142</v>
      </c>
      <c r="E32" s="29" t="s">
        <v>10</v>
      </c>
      <c r="F32" s="30">
        <v>56.08</v>
      </c>
      <c r="G32" s="30"/>
      <c r="H32" s="31">
        <v>99.25</v>
      </c>
      <c r="I32" s="32">
        <f>ROUND(ROUND(F32,2)*ROUND(H32,2),2)</f>
        <v>5565.94</v>
      </c>
      <c r="J32" s="232"/>
      <c r="K32" s="32">
        <f t="shared" si="2"/>
        <v>0</v>
      </c>
      <c r="N32" s="20"/>
    </row>
    <row r="33" spans="1:14" x14ac:dyDescent="0.25">
      <c r="A33" s="14">
        <v>4</v>
      </c>
      <c r="B33" s="1"/>
      <c r="C33" s="2"/>
      <c r="D33" s="18" t="s">
        <v>101</v>
      </c>
      <c r="E33" s="2"/>
      <c r="F33" s="2"/>
      <c r="G33" s="2"/>
      <c r="H33" s="3"/>
      <c r="I33" s="15">
        <f>SUBTOTAL(9,I34:I35)</f>
        <v>3857.94</v>
      </c>
      <c r="J33" s="234"/>
      <c r="K33" s="15">
        <f>SUBTOTAL(9,K34:K35)</f>
        <v>0</v>
      </c>
      <c r="N33" s="20"/>
    </row>
    <row r="34" spans="1:14" s="211" customFormat="1" x14ac:dyDescent="0.25">
      <c r="A34" s="205" t="s">
        <v>140</v>
      </c>
      <c r="B34" s="205" t="s">
        <v>67</v>
      </c>
      <c r="C34" s="206" t="s">
        <v>5139</v>
      </c>
      <c r="D34" s="207" t="s">
        <v>5143</v>
      </c>
      <c r="E34" s="205" t="s">
        <v>98</v>
      </c>
      <c r="F34" s="208">
        <v>1</v>
      </c>
      <c r="G34" s="208"/>
      <c r="H34" s="31">
        <v>1928.9742179999998</v>
      </c>
      <c r="I34" s="32">
        <f>ROUND(ROUND(F34,2)*ROUND(H34,2),2)</f>
        <v>1928.97</v>
      </c>
      <c r="J34" s="232"/>
      <c r="K34" s="32">
        <f t="shared" ref="K34:K35" si="3">ROUND(J34*F34,2)</f>
        <v>0</v>
      </c>
      <c r="L34" s="222"/>
      <c r="M34" s="209"/>
      <c r="N34" s="210"/>
    </row>
    <row r="35" spans="1:14" s="211" customFormat="1" ht="23.25" x14ac:dyDescent="0.35">
      <c r="A35" s="205" t="s">
        <v>141</v>
      </c>
      <c r="B35" s="205" t="s">
        <v>67</v>
      </c>
      <c r="C35" s="212" t="s">
        <v>5140</v>
      </c>
      <c r="D35" s="207" t="s">
        <v>5144</v>
      </c>
      <c r="E35" s="205" t="s">
        <v>98</v>
      </c>
      <c r="F35" s="208">
        <v>1</v>
      </c>
      <c r="G35" s="208"/>
      <c r="H35" s="31">
        <v>1928.9742179999998</v>
      </c>
      <c r="I35" s="32">
        <f>ROUND(ROUND(F35,2)*ROUND(H35,2),2)</f>
        <v>1928.97</v>
      </c>
      <c r="J35" s="232"/>
      <c r="K35" s="32">
        <f t="shared" si="3"/>
        <v>0</v>
      </c>
      <c r="L35" s="225"/>
      <c r="N35" s="210"/>
    </row>
    <row r="36" spans="1:14" x14ac:dyDescent="0.25">
      <c r="A36" s="14">
        <v>5</v>
      </c>
      <c r="B36" s="1"/>
      <c r="C36" s="2"/>
      <c r="D36" s="18" t="s">
        <v>5167</v>
      </c>
      <c r="E36" s="2"/>
      <c r="F36" s="2"/>
      <c r="G36" s="2"/>
      <c r="H36" s="3"/>
      <c r="I36" s="15">
        <f>SUBTOTAL(9,I37:I38)</f>
        <v>2602.35</v>
      </c>
      <c r="J36" s="234"/>
      <c r="K36" s="15">
        <f>SUBTOTAL(9,K37:K38)</f>
        <v>0</v>
      </c>
      <c r="N36" s="20"/>
    </row>
    <row r="37" spans="1:14" s="196" customFormat="1" ht="38.25" x14ac:dyDescent="0.35">
      <c r="A37" s="197" t="s">
        <v>66</v>
      </c>
      <c r="B37" s="197" t="s">
        <v>22</v>
      </c>
      <c r="C37" s="198">
        <v>100982</v>
      </c>
      <c r="D37" s="199" t="s">
        <v>30</v>
      </c>
      <c r="E37" s="197" t="s">
        <v>3</v>
      </c>
      <c r="F37" s="200">
        <v>146.28400500000004</v>
      </c>
      <c r="G37" s="201"/>
      <c r="H37" s="201">
        <v>10.59</v>
      </c>
      <c r="I37" s="202">
        <f t="shared" ref="I37" si="4">ROUND(ROUND(F37,2)*ROUND(H37,2),2)</f>
        <v>1549.11</v>
      </c>
      <c r="J37" s="233"/>
      <c r="K37" s="202">
        <f t="shared" ref="K37:K38" si="5">ROUND(J37*F37,2)</f>
        <v>0</v>
      </c>
      <c r="L37" s="214"/>
      <c r="N37" s="204"/>
    </row>
    <row r="38" spans="1:14" s="196" customFormat="1" ht="38.25" customHeight="1" x14ac:dyDescent="0.35">
      <c r="A38" s="197" t="s">
        <v>65</v>
      </c>
      <c r="B38" s="197" t="s">
        <v>22</v>
      </c>
      <c r="C38" s="198">
        <v>95875</v>
      </c>
      <c r="D38" s="199" t="s">
        <v>29</v>
      </c>
      <c r="E38" s="197" t="s">
        <v>6</v>
      </c>
      <c r="F38" s="200">
        <v>365.71</v>
      </c>
      <c r="G38" s="201" t="e">
        <f>IF(B38="IOPES",ROUND((VLOOKUP(C38,IOPES,7,0))*(1+$C$9),2),IF(B38="SINAPI",ROUND(VLOOKUP(C38,SINAPI,4,0),2),"ERRO"))</f>
        <v>#REF!</v>
      </c>
      <c r="H38" s="201">
        <v>2.88</v>
      </c>
      <c r="I38" s="202">
        <f>ROUND(ROUND(F38,2)*ROUND(H38,2),2)</f>
        <v>1053.24</v>
      </c>
      <c r="J38" s="233"/>
      <c r="K38" s="202">
        <f t="shared" si="5"/>
        <v>0</v>
      </c>
      <c r="L38" s="214"/>
      <c r="N38" s="204"/>
    </row>
    <row r="39" spans="1:14" s="191" customFormat="1" x14ac:dyDescent="0.25">
      <c r="A39" s="14">
        <v>6</v>
      </c>
      <c r="B39" s="1"/>
      <c r="C39" s="2"/>
      <c r="D39" s="18" t="s">
        <v>5173</v>
      </c>
      <c r="E39" s="2"/>
      <c r="F39" s="2"/>
      <c r="G39" s="3"/>
      <c r="H39" s="15">
        <v>972.80873200000019</v>
      </c>
      <c r="I39" s="15">
        <f>SUBTOTAL(9,I40:I41)</f>
        <v>3251.6800000000003</v>
      </c>
      <c r="J39" s="234"/>
      <c r="K39" s="15">
        <f>SUBTOTAL(9,K40:K41)</f>
        <v>0</v>
      </c>
      <c r="M39" s="20"/>
    </row>
    <row r="40" spans="1:14" s="191" customFormat="1" ht="38.25" x14ac:dyDescent="0.25">
      <c r="A40" s="29" t="s">
        <v>5176</v>
      </c>
      <c r="B40" s="29" t="s">
        <v>22</v>
      </c>
      <c r="C40" s="26">
        <v>102509</v>
      </c>
      <c r="D40" s="19" t="s">
        <v>57</v>
      </c>
      <c r="E40" s="29" t="s">
        <v>2</v>
      </c>
      <c r="F40" s="30">
        <v>26.4</v>
      </c>
      <c r="G40" s="31">
        <v>35.08</v>
      </c>
      <c r="H40" s="202">
        <v>35.08</v>
      </c>
      <c r="I40" s="202">
        <f>ROUND(F40*H40,2)</f>
        <v>926.11</v>
      </c>
      <c r="J40" s="233"/>
      <c r="K40" s="202">
        <f t="shared" ref="K40:K41" si="6">ROUND(J40*F40,2)</f>
        <v>0</v>
      </c>
      <c r="M40" s="20"/>
    </row>
    <row r="41" spans="1:14" s="191" customFormat="1" ht="25.5" x14ac:dyDescent="0.25">
      <c r="A41" s="29" t="s">
        <v>5177</v>
      </c>
      <c r="B41" s="26" t="s">
        <v>5174</v>
      </c>
      <c r="C41" s="26">
        <v>40936</v>
      </c>
      <c r="D41" s="19" t="s">
        <v>5175</v>
      </c>
      <c r="E41" s="29" t="s">
        <v>2</v>
      </c>
      <c r="F41" s="30">
        <v>2.48</v>
      </c>
      <c r="G41" s="31">
        <v>937.72873200000015</v>
      </c>
      <c r="H41" s="202">
        <v>937.72873200000015</v>
      </c>
      <c r="I41" s="202">
        <f>ROUND(F41*H41,2)</f>
        <v>2325.5700000000002</v>
      </c>
      <c r="J41" s="233"/>
      <c r="K41" s="202">
        <f t="shared" si="6"/>
        <v>0</v>
      </c>
      <c r="M41" s="20"/>
    </row>
    <row r="42" spans="1:14" x14ac:dyDescent="0.25">
      <c r="A42" s="14">
        <v>7</v>
      </c>
      <c r="B42" s="1"/>
      <c r="C42" s="2"/>
      <c r="D42" s="18" t="s">
        <v>5168</v>
      </c>
      <c r="E42" s="2"/>
      <c r="F42" s="2"/>
      <c r="G42" s="2"/>
      <c r="H42" s="3"/>
      <c r="I42" s="15">
        <f>SUBTOTAL(9,I43:I43)</f>
        <v>5145.9799999999996</v>
      </c>
      <c r="J42" s="234"/>
      <c r="K42" s="15">
        <f>SUBTOTAL(9,K43:K43)</f>
        <v>0</v>
      </c>
      <c r="N42" s="20"/>
    </row>
    <row r="43" spans="1:14" ht="23.25" x14ac:dyDescent="0.35">
      <c r="A43" s="29" t="s">
        <v>5178</v>
      </c>
      <c r="B43" s="29" t="s">
        <v>5136</v>
      </c>
      <c r="C43" s="26" t="s">
        <v>5137</v>
      </c>
      <c r="D43" s="19" t="s">
        <v>5135</v>
      </c>
      <c r="E43" s="29" t="s">
        <v>19</v>
      </c>
      <c r="F43" s="30">
        <v>1</v>
      </c>
      <c r="G43" s="31" t="str">
        <f>IF(B43="IOPES",ROUND((VLOOKUP(C43,IOPES,7,0))*(1+$C$9),2),IF(B43="SINAPI",ROUND(VLOOKUP(C43,SINAPI,4,0),2),"ERRO"))</f>
        <v>ERRO</v>
      </c>
      <c r="H43" s="31">
        <v>5145.9800000000005</v>
      </c>
      <c r="I43" s="228">
        <f>ROUND(ROUND(F43,2)*ROUND(H43,2),2)</f>
        <v>5145.9799999999996</v>
      </c>
      <c r="J43" s="235"/>
      <c r="K43" s="228">
        <f>ROUND(J43*F43,2)</f>
        <v>0</v>
      </c>
      <c r="L43" s="176"/>
      <c r="N43" s="20"/>
    </row>
    <row r="44" spans="1:14" x14ac:dyDescent="0.25">
      <c r="A44" s="56"/>
      <c r="B44" s="57"/>
      <c r="C44" s="58"/>
      <c r="D44" s="59"/>
      <c r="E44" s="57"/>
      <c r="F44" s="60"/>
      <c r="G44" s="60"/>
      <c r="H44" s="153"/>
      <c r="I44" s="227"/>
      <c r="J44" s="236"/>
      <c r="K44" s="227"/>
    </row>
    <row r="45" spans="1:14" x14ac:dyDescent="0.25">
      <c r="A45" s="261" t="s">
        <v>24</v>
      </c>
      <c r="B45" s="262"/>
      <c r="C45" s="262"/>
      <c r="D45" s="262"/>
      <c r="E45" s="262"/>
      <c r="F45" s="262"/>
      <c r="G45" s="262"/>
      <c r="H45" s="263"/>
      <c r="I45" s="229">
        <f>SUBTOTAL(9,I14:I43)</f>
        <v>232122.61</v>
      </c>
      <c r="J45" s="237"/>
      <c r="K45" s="16">
        <f>SUBTOTAL(9,K14:K43)</f>
        <v>0</v>
      </c>
      <c r="L45" s="165"/>
      <c r="M45" s="166"/>
      <c r="N45" s="166"/>
    </row>
    <row r="46" spans="1:14" ht="67.5" customHeight="1" x14ac:dyDescent="0.25">
      <c r="A46" s="250" t="s">
        <v>5172</v>
      </c>
      <c r="B46" s="250"/>
      <c r="C46" s="250"/>
      <c r="D46" s="250"/>
      <c r="E46" s="250"/>
      <c r="F46" s="250"/>
      <c r="G46" s="250"/>
      <c r="H46" s="250"/>
      <c r="I46" s="250"/>
      <c r="J46" s="250"/>
      <c r="K46" s="250"/>
      <c r="L46" s="165"/>
      <c r="M46" s="166"/>
      <c r="N46" s="166"/>
    </row>
    <row r="48" spans="1:14" x14ac:dyDescent="0.25">
      <c r="H48" s="20"/>
      <c r="I48" s="20"/>
      <c r="J48" s="20"/>
      <c r="K48" s="20"/>
      <c r="L48" s="165"/>
      <c r="M48" s="166"/>
      <c r="N48" s="166"/>
    </row>
    <row r="49" spans="3:11" x14ac:dyDescent="0.25">
      <c r="D49" s="155"/>
      <c r="E49" s="248"/>
      <c r="F49" s="249"/>
      <c r="G49" s="158"/>
      <c r="H49" s="20"/>
      <c r="I49" s="20">
        <f>I45+I52</f>
        <v>235374.28999999998</v>
      </c>
      <c r="J49" s="20"/>
      <c r="K49" s="20"/>
    </row>
    <row r="50" spans="3:11" x14ac:dyDescent="0.25">
      <c r="D50" s="155"/>
      <c r="E50" s="248"/>
      <c r="F50" s="249"/>
      <c r="G50" s="158"/>
      <c r="I50" s="159"/>
      <c r="J50" s="159"/>
      <c r="K50" s="159"/>
    </row>
    <row r="51" spans="3:11" x14ac:dyDescent="0.25">
      <c r="D51" s="155"/>
      <c r="E51" s="248"/>
      <c r="F51" s="248"/>
      <c r="G51" s="161"/>
      <c r="I51" s="159"/>
      <c r="J51" s="159"/>
      <c r="K51" s="159"/>
    </row>
    <row r="52" spans="3:11" x14ac:dyDescent="0.25">
      <c r="D52" s="155"/>
      <c r="E52" s="246" t="s">
        <v>5149</v>
      </c>
      <c r="F52" s="246"/>
      <c r="G52" s="182"/>
      <c r="H52" s="183"/>
      <c r="I52" s="183">
        <f>SUM(I53:I54)</f>
        <v>3251.6800000000003</v>
      </c>
      <c r="J52" s="223"/>
      <c r="K52" s="223"/>
    </row>
    <row r="53" spans="3:11" x14ac:dyDescent="0.25">
      <c r="D53" s="155"/>
      <c r="E53" s="247">
        <v>26.4</v>
      </c>
      <c r="F53" s="247"/>
      <c r="G53" s="184"/>
      <c r="H53" s="186">
        <v>35.08</v>
      </c>
      <c r="I53" s="32">
        <v>926.11</v>
      </c>
      <c r="J53" s="221"/>
      <c r="K53" s="221"/>
    </row>
    <row r="54" spans="3:11" x14ac:dyDescent="0.25">
      <c r="E54" s="253">
        <v>2.48</v>
      </c>
      <c r="F54" s="254"/>
      <c r="G54" s="185"/>
      <c r="H54" s="186">
        <v>937.72873200000015</v>
      </c>
      <c r="I54" s="32">
        <v>2325.5700000000002</v>
      </c>
      <c r="J54" s="221"/>
      <c r="K54" s="221"/>
    </row>
    <row r="55" spans="3:11" x14ac:dyDescent="0.25">
      <c r="H55" s="178"/>
    </row>
    <row r="58" spans="3:11" x14ac:dyDescent="0.25">
      <c r="C58" t="s">
        <v>5151</v>
      </c>
      <c r="D58" s="192">
        <v>292151</v>
      </c>
    </row>
    <row r="59" spans="3:11" x14ac:dyDescent="0.25">
      <c r="C59" t="s">
        <v>5152</v>
      </c>
      <c r="D59" s="6">
        <f>ROUND(D58*0.01,2)</f>
        <v>2921.51</v>
      </c>
      <c r="E59" s="193">
        <f>(I45+I52)*0.01</f>
        <v>2353.7428999999997</v>
      </c>
      <c r="F59" t="s">
        <v>5153</v>
      </c>
      <c r="H59" s="195">
        <v>0.01</v>
      </c>
    </row>
    <row r="60" spans="3:11" x14ac:dyDescent="0.25">
      <c r="E60" s="20">
        <f>I45-E59</f>
        <v>229768.86709999997</v>
      </c>
      <c r="F60" t="s">
        <v>5154</v>
      </c>
    </row>
    <row r="61" spans="3:11" x14ac:dyDescent="0.25">
      <c r="E61" s="20">
        <f>E60*0.05</f>
        <v>11488.443354999999</v>
      </c>
      <c r="F61" t="s">
        <v>5155</v>
      </c>
      <c r="H61" s="194">
        <v>0.05</v>
      </c>
      <c r="I61" s="175">
        <f>I42/E60</f>
        <v>2.2396332736237791E-2</v>
      </c>
      <c r="J61" s="175"/>
      <c r="K61" s="175"/>
    </row>
    <row r="62" spans="3:11" x14ac:dyDescent="0.25">
      <c r="E62" s="20">
        <f>E60*0.04</f>
        <v>9190.7546839999995</v>
      </c>
      <c r="F62" t="s">
        <v>5156</v>
      </c>
      <c r="H62" s="194">
        <v>0.04</v>
      </c>
      <c r="I62" s="175">
        <f>(I14+I33)/E60</f>
        <v>3.5917485707096478E-2</v>
      </c>
      <c r="J62" s="175"/>
      <c r="K62" s="175"/>
    </row>
    <row r="63" spans="3:11" x14ac:dyDescent="0.25">
      <c r="E63" s="193">
        <f>SUM(I20:I26)+SUM(I28:I30)+I32+I52</f>
        <v>190838.53</v>
      </c>
      <c r="F63" t="s">
        <v>5171</v>
      </c>
      <c r="H63" s="194">
        <v>0.6</v>
      </c>
      <c r="I63" s="175">
        <f>E63/E60</f>
        <v>0.83056739761415666</v>
      </c>
      <c r="J63" s="175"/>
      <c r="K63" s="175"/>
    </row>
    <row r="64" spans="3:11" x14ac:dyDescent="0.25">
      <c r="E64" s="20">
        <f>SUM(I15:I16)+I18+I19+I31+I33+I36+I42</f>
        <v>41284.080000000002</v>
      </c>
      <c r="F64" t="s">
        <v>5170</v>
      </c>
      <c r="H64" s="194">
        <v>0.4</v>
      </c>
      <c r="I64" s="175">
        <f>E64/E60</f>
        <v>0.17967656158583203</v>
      </c>
      <c r="J64" s="175"/>
      <c r="K64" s="175"/>
    </row>
  </sheetData>
  <sheetProtection algorithmName="SHA-512" hashValue="hbnhPtibIaD+cmt8BJtYthKfySQFtltUVk9AERu4aJdX5ORaP/40CDt9aHaegU1uPwB0kSz20WxmhfneaXpunA==" saltValue="9jLXcURZp8emlw++qBFnDw==" spinCount="100000" sheet="1" objects="1" scenarios="1"/>
  <mergeCells count="24">
    <mergeCell ref="E54:F54"/>
    <mergeCell ref="A6:B6"/>
    <mergeCell ref="A7:B7"/>
    <mergeCell ref="A12:A13"/>
    <mergeCell ref="B12:B13"/>
    <mergeCell ref="C12:C13"/>
    <mergeCell ref="D12:D13"/>
    <mergeCell ref="E12:I12"/>
    <mergeCell ref="A45:H45"/>
    <mergeCell ref="A8:B8"/>
    <mergeCell ref="C9:H9"/>
    <mergeCell ref="E52:F52"/>
    <mergeCell ref="E53:F53"/>
    <mergeCell ref="E51:F51"/>
    <mergeCell ref="A9:B9"/>
    <mergeCell ref="E49:F49"/>
    <mergeCell ref="E50:F50"/>
    <mergeCell ref="A46:K46"/>
    <mergeCell ref="J12:K12"/>
    <mergeCell ref="A1:K1"/>
    <mergeCell ref="A2:K2"/>
    <mergeCell ref="A3:K3"/>
    <mergeCell ref="A10:B10"/>
    <mergeCell ref="A5:B5"/>
  </mergeCells>
  <phoneticPr fontId="48" type="noConversion"/>
  <printOptions horizontalCentered="1"/>
  <pageMargins left="0.51181102362204722" right="0.51181102362204722" top="0.78740157480314965" bottom="0.78740157480314965" header="0.31496062992125984" footer="0.31496062992125984"/>
  <pageSetup paperSize="9" scale="66" fitToHeight="0"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2:H56"/>
  <sheetViews>
    <sheetView view="pageBreakPreview" topLeftCell="A30" zoomScaleNormal="100" zoomScaleSheetLayoutView="100" workbookViewId="0">
      <selection activeCell="C56" sqref="C56"/>
    </sheetView>
  </sheetViews>
  <sheetFormatPr defaultRowHeight="12.75" x14ac:dyDescent="0.2"/>
  <cols>
    <col min="1" max="1" width="9.140625" style="127"/>
    <col min="2" max="2" width="11" style="127" bestFit="1" customWidth="1"/>
    <col min="3" max="3" width="40.42578125" style="127" customWidth="1"/>
    <col min="4" max="4" width="11.7109375" style="134" customWidth="1"/>
    <col min="5" max="5" width="3.140625" style="127" bestFit="1" customWidth="1"/>
    <col min="6" max="6" width="11" style="127" bestFit="1" customWidth="1"/>
    <col min="7" max="255" width="9.140625" style="127"/>
    <col min="256" max="256" width="11" style="127" bestFit="1" customWidth="1"/>
    <col min="257" max="257" width="40.42578125" style="127" customWidth="1"/>
    <col min="258" max="258" width="11.7109375" style="127" customWidth="1"/>
    <col min="259" max="259" width="3.140625" style="127" bestFit="1" customWidth="1"/>
    <col min="260" max="260" width="11" style="127" bestFit="1" customWidth="1"/>
    <col min="261" max="261" width="34.42578125" style="127" customWidth="1"/>
    <col min="262" max="511" width="9.140625" style="127"/>
    <col min="512" max="512" width="11" style="127" bestFit="1" customWidth="1"/>
    <col min="513" max="513" width="40.42578125" style="127" customWidth="1"/>
    <col min="514" max="514" width="11.7109375" style="127" customWidth="1"/>
    <col min="515" max="515" width="3.140625" style="127" bestFit="1" customWidth="1"/>
    <col min="516" max="516" width="11" style="127" bestFit="1" customWidth="1"/>
    <col min="517" max="517" width="34.42578125" style="127" customWidth="1"/>
    <col min="518" max="767" width="9.140625" style="127"/>
    <col min="768" max="768" width="11" style="127" bestFit="1" customWidth="1"/>
    <col min="769" max="769" width="40.42578125" style="127" customWidth="1"/>
    <col min="770" max="770" width="11.7109375" style="127" customWidth="1"/>
    <col min="771" max="771" width="3.140625" style="127" bestFit="1" customWidth="1"/>
    <col min="772" max="772" width="11" style="127" bestFit="1" customWidth="1"/>
    <col min="773" max="773" width="34.42578125" style="127" customWidth="1"/>
    <col min="774" max="1023" width="9.140625" style="127"/>
    <col min="1024" max="1024" width="11" style="127" bestFit="1" customWidth="1"/>
    <col min="1025" max="1025" width="40.42578125" style="127" customWidth="1"/>
    <col min="1026" max="1026" width="11.7109375" style="127" customWidth="1"/>
    <col min="1027" max="1027" width="3.140625" style="127" bestFit="1" customWidth="1"/>
    <col min="1028" max="1028" width="11" style="127" bestFit="1" customWidth="1"/>
    <col min="1029" max="1029" width="34.42578125" style="127" customWidth="1"/>
    <col min="1030" max="1279" width="9.140625" style="127"/>
    <col min="1280" max="1280" width="11" style="127" bestFit="1" customWidth="1"/>
    <col min="1281" max="1281" width="40.42578125" style="127" customWidth="1"/>
    <col min="1282" max="1282" width="11.7109375" style="127" customWidth="1"/>
    <col min="1283" max="1283" width="3.140625" style="127" bestFit="1" customWidth="1"/>
    <col min="1284" max="1284" width="11" style="127" bestFit="1" customWidth="1"/>
    <col min="1285" max="1285" width="34.42578125" style="127" customWidth="1"/>
    <col min="1286" max="1535" width="9.140625" style="127"/>
    <col min="1536" max="1536" width="11" style="127" bestFit="1" customWidth="1"/>
    <col min="1537" max="1537" width="40.42578125" style="127" customWidth="1"/>
    <col min="1538" max="1538" width="11.7109375" style="127" customWidth="1"/>
    <col min="1539" max="1539" width="3.140625" style="127" bestFit="1" customWidth="1"/>
    <col min="1540" max="1540" width="11" style="127" bestFit="1" customWidth="1"/>
    <col min="1541" max="1541" width="34.42578125" style="127" customWidth="1"/>
    <col min="1542" max="1791" width="9.140625" style="127"/>
    <col min="1792" max="1792" width="11" style="127" bestFit="1" customWidth="1"/>
    <col min="1793" max="1793" width="40.42578125" style="127" customWidth="1"/>
    <col min="1794" max="1794" width="11.7109375" style="127" customWidth="1"/>
    <col min="1795" max="1795" width="3.140625" style="127" bestFit="1" customWidth="1"/>
    <col min="1796" max="1796" width="11" style="127" bestFit="1" customWidth="1"/>
    <col min="1797" max="1797" width="34.42578125" style="127" customWidth="1"/>
    <col min="1798" max="2047" width="9.140625" style="127"/>
    <col min="2048" max="2048" width="11" style="127" bestFit="1" customWidth="1"/>
    <col min="2049" max="2049" width="40.42578125" style="127" customWidth="1"/>
    <col min="2050" max="2050" width="11.7109375" style="127" customWidth="1"/>
    <col min="2051" max="2051" width="3.140625" style="127" bestFit="1" customWidth="1"/>
    <col min="2052" max="2052" width="11" style="127" bestFit="1" customWidth="1"/>
    <col min="2053" max="2053" width="34.42578125" style="127" customWidth="1"/>
    <col min="2054" max="2303" width="9.140625" style="127"/>
    <col min="2304" max="2304" width="11" style="127" bestFit="1" customWidth="1"/>
    <col min="2305" max="2305" width="40.42578125" style="127" customWidth="1"/>
    <col min="2306" max="2306" width="11.7109375" style="127" customWidth="1"/>
    <col min="2307" max="2307" width="3.140625" style="127" bestFit="1" customWidth="1"/>
    <col min="2308" max="2308" width="11" style="127" bestFit="1" customWidth="1"/>
    <col min="2309" max="2309" width="34.42578125" style="127" customWidth="1"/>
    <col min="2310" max="2559" width="9.140625" style="127"/>
    <col min="2560" max="2560" width="11" style="127" bestFit="1" customWidth="1"/>
    <col min="2561" max="2561" width="40.42578125" style="127" customWidth="1"/>
    <col min="2562" max="2562" width="11.7109375" style="127" customWidth="1"/>
    <col min="2563" max="2563" width="3.140625" style="127" bestFit="1" customWidth="1"/>
    <col min="2564" max="2564" width="11" style="127" bestFit="1" customWidth="1"/>
    <col min="2565" max="2565" width="34.42578125" style="127" customWidth="1"/>
    <col min="2566" max="2815" width="9.140625" style="127"/>
    <col min="2816" max="2816" width="11" style="127" bestFit="1" customWidth="1"/>
    <col min="2817" max="2817" width="40.42578125" style="127" customWidth="1"/>
    <col min="2818" max="2818" width="11.7109375" style="127" customWidth="1"/>
    <col min="2819" max="2819" width="3.140625" style="127" bestFit="1" customWidth="1"/>
    <col min="2820" max="2820" width="11" style="127" bestFit="1" customWidth="1"/>
    <col min="2821" max="2821" width="34.42578125" style="127" customWidth="1"/>
    <col min="2822" max="3071" width="9.140625" style="127"/>
    <col min="3072" max="3072" width="11" style="127" bestFit="1" customWidth="1"/>
    <col min="3073" max="3073" width="40.42578125" style="127" customWidth="1"/>
    <col min="3074" max="3074" width="11.7109375" style="127" customWidth="1"/>
    <col min="3075" max="3075" width="3.140625" style="127" bestFit="1" customWidth="1"/>
    <col min="3076" max="3076" width="11" style="127" bestFit="1" customWidth="1"/>
    <col min="3077" max="3077" width="34.42578125" style="127" customWidth="1"/>
    <col min="3078" max="3327" width="9.140625" style="127"/>
    <col min="3328" max="3328" width="11" style="127" bestFit="1" customWidth="1"/>
    <col min="3329" max="3329" width="40.42578125" style="127" customWidth="1"/>
    <col min="3330" max="3330" width="11.7109375" style="127" customWidth="1"/>
    <col min="3331" max="3331" width="3.140625" style="127" bestFit="1" customWidth="1"/>
    <col min="3332" max="3332" width="11" style="127" bestFit="1" customWidth="1"/>
    <col min="3333" max="3333" width="34.42578125" style="127" customWidth="1"/>
    <col min="3334" max="3583" width="9.140625" style="127"/>
    <col min="3584" max="3584" width="11" style="127" bestFit="1" customWidth="1"/>
    <col min="3585" max="3585" width="40.42578125" style="127" customWidth="1"/>
    <col min="3586" max="3586" width="11.7109375" style="127" customWidth="1"/>
    <col min="3587" max="3587" width="3.140625" style="127" bestFit="1" customWidth="1"/>
    <col min="3588" max="3588" width="11" style="127" bestFit="1" customWidth="1"/>
    <col min="3589" max="3589" width="34.42578125" style="127" customWidth="1"/>
    <col min="3590" max="3839" width="9.140625" style="127"/>
    <col min="3840" max="3840" width="11" style="127" bestFit="1" customWidth="1"/>
    <col min="3841" max="3841" width="40.42578125" style="127" customWidth="1"/>
    <col min="3842" max="3842" width="11.7109375" style="127" customWidth="1"/>
    <col min="3843" max="3843" width="3.140625" style="127" bestFit="1" customWidth="1"/>
    <col min="3844" max="3844" width="11" style="127" bestFit="1" customWidth="1"/>
    <col min="3845" max="3845" width="34.42578125" style="127" customWidth="1"/>
    <col min="3846" max="4095" width="9.140625" style="127"/>
    <col min="4096" max="4096" width="11" style="127" bestFit="1" customWidth="1"/>
    <col min="4097" max="4097" width="40.42578125" style="127" customWidth="1"/>
    <col min="4098" max="4098" width="11.7109375" style="127" customWidth="1"/>
    <col min="4099" max="4099" width="3.140625" style="127" bestFit="1" customWidth="1"/>
    <col min="4100" max="4100" width="11" style="127" bestFit="1" customWidth="1"/>
    <col min="4101" max="4101" width="34.42578125" style="127" customWidth="1"/>
    <col min="4102" max="4351" width="9.140625" style="127"/>
    <col min="4352" max="4352" width="11" style="127" bestFit="1" customWidth="1"/>
    <col min="4353" max="4353" width="40.42578125" style="127" customWidth="1"/>
    <col min="4354" max="4354" width="11.7109375" style="127" customWidth="1"/>
    <col min="4355" max="4355" width="3.140625" style="127" bestFit="1" customWidth="1"/>
    <col min="4356" max="4356" width="11" style="127" bestFit="1" customWidth="1"/>
    <col min="4357" max="4357" width="34.42578125" style="127" customWidth="1"/>
    <col min="4358" max="4607" width="9.140625" style="127"/>
    <col min="4608" max="4608" width="11" style="127" bestFit="1" customWidth="1"/>
    <col min="4609" max="4609" width="40.42578125" style="127" customWidth="1"/>
    <col min="4610" max="4610" width="11.7109375" style="127" customWidth="1"/>
    <col min="4611" max="4611" width="3.140625" style="127" bestFit="1" customWidth="1"/>
    <col min="4612" max="4612" width="11" style="127" bestFit="1" customWidth="1"/>
    <col min="4613" max="4613" width="34.42578125" style="127" customWidth="1"/>
    <col min="4614" max="4863" width="9.140625" style="127"/>
    <col min="4864" max="4864" width="11" style="127" bestFit="1" customWidth="1"/>
    <col min="4865" max="4865" width="40.42578125" style="127" customWidth="1"/>
    <col min="4866" max="4866" width="11.7109375" style="127" customWidth="1"/>
    <col min="4867" max="4867" width="3.140625" style="127" bestFit="1" customWidth="1"/>
    <col min="4868" max="4868" width="11" style="127" bestFit="1" customWidth="1"/>
    <col min="4869" max="4869" width="34.42578125" style="127" customWidth="1"/>
    <col min="4870" max="5119" width="9.140625" style="127"/>
    <col min="5120" max="5120" width="11" style="127" bestFit="1" customWidth="1"/>
    <col min="5121" max="5121" width="40.42578125" style="127" customWidth="1"/>
    <col min="5122" max="5122" width="11.7109375" style="127" customWidth="1"/>
    <col min="5123" max="5123" width="3.140625" style="127" bestFit="1" customWidth="1"/>
    <col min="5124" max="5124" width="11" style="127" bestFit="1" customWidth="1"/>
    <col min="5125" max="5125" width="34.42578125" style="127" customWidth="1"/>
    <col min="5126" max="5375" width="9.140625" style="127"/>
    <col min="5376" max="5376" width="11" style="127" bestFit="1" customWidth="1"/>
    <col min="5377" max="5377" width="40.42578125" style="127" customWidth="1"/>
    <col min="5378" max="5378" width="11.7109375" style="127" customWidth="1"/>
    <col min="5379" max="5379" width="3.140625" style="127" bestFit="1" customWidth="1"/>
    <col min="5380" max="5380" width="11" style="127" bestFit="1" customWidth="1"/>
    <col min="5381" max="5381" width="34.42578125" style="127" customWidth="1"/>
    <col min="5382" max="5631" width="9.140625" style="127"/>
    <col min="5632" max="5632" width="11" style="127" bestFit="1" customWidth="1"/>
    <col min="5633" max="5633" width="40.42578125" style="127" customWidth="1"/>
    <col min="5634" max="5634" width="11.7109375" style="127" customWidth="1"/>
    <col min="5635" max="5635" width="3.140625" style="127" bestFit="1" customWidth="1"/>
    <col min="5636" max="5636" width="11" style="127" bestFit="1" customWidth="1"/>
    <col min="5637" max="5637" width="34.42578125" style="127" customWidth="1"/>
    <col min="5638" max="5887" width="9.140625" style="127"/>
    <col min="5888" max="5888" width="11" style="127" bestFit="1" customWidth="1"/>
    <col min="5889" max="5889" width="40.42578125" style="127" customWidth="1"/>
    <col min="5890" max="5890" width="11.7109375" style="127" customWidth="1"/>
    <col min="5891" max="5891" width="3.140625" style="127" bestFit="1" customWidth="1"/>
    <col min="5892" max="5892" width="11" style="127" bestFit="1" customWidth="1"/>
    <col min="5893" max="5893" width="34.42578125" style="127" customWidth="1"/>
    <col min="5894" max="6143" width="9.140625" style="127"/>
    <col min="6144" max="6144" width="11" style="127" bestFit="1" customWidth="1"/>
    <col min="6145" max="6145" width="40.42578125" style="127" customWidth="1"/>
    <col min="6146" max="6146" width="11.7109375" style="127" customWidth="1"/>
    <col min="6147" max="6147" width="3.140625" style="127" bestFit="1" customWidth="1"/>
    <col min="6148" max="6148" width="11" style="127" bestFit="1" customWidth="1"/>
    <col min="6149" max="6149" width="34.42578125" style="127" customWidth="1"/>
    <col min="6150" max="6399" width="9.140625" style="127"/>
    <col min="6400" max="6400" width="11" style="127" bestFit="1" customWidth="1"/>
    <col min="6401" max="6401" width="40.42578125" style="127" customWidth="1"/>
    <col min="6402" max="6402" width="11.7109375" style="127" customWidth="1"/>
    <col min="6403" max="6403" width="3.140625" style="127" bestFit="1" customWidth="1"/>
    <col min="6404" max="6404" width="11" style="127" bestFit="1" customWidth="1"/>
    <col min="6405" max="6405" width="34.42578125" style="127" customWidth="1"/>
    <col min="6406" max="6655" width="9.140625" style="127"/>
    <col min="6656" max="6656" width="11" style="127" bestFit="1" customWidth="1"/>
    <col min="6657" max="6657" width="40.42578125" style="127" customWidth="1"/>
    <col min="6658" max="6658" width="11.7109375" style="127" customWidth="1"/>
    <col min="6659" max="6659" width="3.140625" style="127" bestFit="1" customWidth="1"/>
    <col min="6660" max="6660" width="11" style="127" bestFit="1" customWidth="1"/>
    <col min="6661" max="6661" width="34.42578125" style="127" customWidth="1"/>
    <col min="6662" max="6911" width="9.140625" style="127"/>
    <col min="6912" max="6912" width="11" style="127" bestFit="1" customWidth="1"/>
    <col min="6913" max="6913" width="40.42578125" style="127" customWidth="1"/>
    <col min="6914" max="6914" width="11.7109375" style="127" customWidth="1"/>
    <col min="6915" max="6915" width="3.140625" style="127" bestFit="1" customWidth="1"/>
    <col min="6916" max="6916" width="11" style="127" bestFit="1" customWidth="1"/>
    <col min="6917" max="6917" width="34.42578125" style="127" customWidth="1"/>
    <col min="6918" max="7167" width="9.140625" style="127"/>
    <col min="7168" max="7168" width="11" style="127" bestFit="1" customWidth="1"/>
    <col min="7169" max="7169" width="40.42578125" style="127" customWidth="1"/>
    <col min="7170" max="7170" width="11.7109375" style="127" customWidth="1"/>
    <col min="7171" max="7171" width="3.140625" style="127" bestFit="1" customWidth="1"/>
    <col min="7172" max="7172" width="11" style="127" bestFit="1" customWidth="1"/>
    <col min="7173" max="7173" width="34.42578125" style="127" customWidth="1"/>
    <col min="7174" max="7423" width="9.140625" style="127"/>
    <col min="7424" max="7424" width="11" style="127" bestFit="1" customWidth="1"/>
    <col min="7425" max="7425" width="40.42578125" style="127" customWidth="1"/>
    <col min="7426" max="7426" width="11.7109375" style="127" customWidth="1"/>
    <col min="7427" max="7427" width="3.140625" style="127" bestFit="1" customWidth="1"/>
    <col min="7428" max="7428" width="11" style="127" bestFit="1" customWidth="1"/>
    <col min="7429" max="7429" width="34.42578125" style="127" customWidth="1"/>
    <col min="7430" max="7679" width="9.140625" style="127"/>
    <col min="7680" max="7680" width="11" style="127" bestFit="1" customWidth="1"/>
    <col min="7681" max="7681" width="40.42578125" style="127" customWidth="1"/>
    <col min="7682" max="7682" width="11.7109375" style="127" customWidth="1"/>
    <col min="7683" max="7683" width="3.140625" style="127" bestFit="1" customWidth="1"/>
    <col min="7684" max="7684" width="11" style="127" bestFit="1" customWidth="1"/>
    <col min="7685" max="7685" width="34.42578125" style="127" customWidth="1"/>
    <col min="7686" max="7935" width="9.140625" style="127"/>
    <col min="7936" max="7936" width="11" style="127" bestFit="1" customWidth="1"/>
    <col min="7937" max="7937" width="40.42578125" style="127" customWidth="1"/>
    <col min="7938" max="7938" width="11.7109375" style="127" customWidth="1"/>
    <col min="7939" max="7939" width="3.140625" style="127" bestFit="1" customWidth="1"/>
    <col min="7940" max="7940" width="11" style="127" bestFit="1" customWidth="1"/>
    <col min="7941" max="7941" width="34.42578125" style="127" customWidth="1"/>
    <col min="7942" max="8191" width="9.140625" style="127"/>
    <col min="8192" max="8192" width="11" style="127" bestFit="1" customWidth="1"/>
    <col min="8193" max="8193" width="40.42578125" style="127" customWidth="1"/>
    <col min="8194" max="8194" width="11.7109375" style="127" customWidth="1"/>
    <col min="8195" max="8195" width="3.140625" style="127" bestFit="1" customWidth="1"/>
    <col min="8196" max="8196" width="11" style="127" bestFit="1" customWidth="1"/>
    <col min="8197" max="8197" width="34.42578125" style="127" customWidth="1"/>
    <col min="8198" max="8447" width="9.140625" style="127"/>
    <col min="8448" max="8448" width="11" style="127" bestFit="1" customWidth="1"/>
    <col min="8449" max="8449" width="40.42578125" style="127" customWidth="1"/>
    <col min="8450" max="8450" width="11.7109375" style="127" customWidth="1"/>
    <col min="8451" max="8451" width="3.140625" style="127" bestFit="1" customWidth="1"/>
    <col min="8452" max="8452" width="11" style="127" bestFit="1" customWidth="1"/>
    <col min="8453" max="8453" width="34.42578125" style="127" customWidth="1"/>
    <col min="8454" max="8703" width="9.140625" style="127"/>
    <col min="8704" max="8704" width="11" style="127" bestFit="1" customWidth="1"/>
    <col min="8705" max="8705" width="40.42578125" style="127" customWidth="1"/>
    <col min="8706" max="8706" width="11.7109375" style="127" customWidth="1"/>
    <col min="8707" max="8707" width="3.140625" style="127" bestFit="1" customWidth="1"/>
    <col min="8708" max="8708" width="11" style="127" bestFit="1" customWidth="1"/>
    <col min="8709" max="8709" width="34.42578125" style="127" customWidth="1"/>
    <col min="8710" max="8959" width="9.140625" style="127"/>
    <col min="8960" max="8960" width="11" style="127" bestFit="1" customWidth="1"/>
    <col min="8961" max="8961" width="40.42578125" style="127" customWidth="1"/>
    <col min="8962" max="8962" width="11.7109375" style="127" customWidth="1"/>
    <col min="8963" max="8963" width="3.140625" style="127" bestFit="1" customWidth="1"/>
    <col min="8964" max="8964" width="11" style="127" bestFit="1" customWidth="1"/>
    <col min="8965" max="8965" width="34.42578125" style="127" customWidth="1"/>
    <col min="8966" max="9215" width="9.140625" style="127"/>
    <col min="9216" max="9216" width="11" style="127" bestFit="1" customWidth="1"/>
    <col min="9217" max="9217" width="40.42578125" style="127" customWidth="1"/>
    <col min="9218" max="9218" width="11.7109375" style="127" customWidth="1"/>
    <col min="9219" max="9219" width="3.140625" style="127" bestFit="1" customWidth="1"/>
    <col min="9220" max="9220" width="11" style="127" bestFit="1" customWidth="1"/>
    <col min="9221" max="9221" width="34.42578125" style="127" customWidth="1"/>
    <col min="9222" max="9471" width="9.140625" style="127"/>
    <col min="9472" max="9472" width="11" style="127" bestFit="1" customWidth="1"/>
    <col min="9473" max="9473" width="40.42578125" style="127" customWidth="1"/>
    <col min="9474" max="9474" width="11.7109375" style="127" customWidth="1"/>
    <col min="9475" max="9475" width="3.140625" style="127" bestFit="1" customWidth="1"/>
    <col min="9476" max="9476" width="11" style="127" bestFit="1" customWidth="1"/>
    <col min="9477" max="9477" width="34.42578125" style="127" customWidth="1"/>
    <col min="9478" max="9727" width="9.140625" style="127"/>
    <col min="9728" max="9728" width="11" style="127" bestFit="1" customWidth="1"/>
    <col min="9729" max="9729" width="40.42578125" style="127" customWidth="1"/>
    <col min="9730" max="9730" width="11.7109375" style="127" customWidth="1"/>
    <col min="9731" max="9731" width="3.140625" style="127" bestFit="1" customWidth="1"/>
    <col min="9732" max="9732" width="11" style="127" bestFit="1" customWidth="1"/>
    <col min="9733" max="9733" width="34.42578125" style="127" customWidth="1"/>
    <col min="9734" max="9983" width="9.140625" style="127"/>
    <col min="9984" max="9984" width="11" style="127" bestFit="1" customWidth="1"/>
    <col min="9985" max="9985" width="40.42578125" style="127" customWidth="1"/>
    <col min="9986" max="9986" width="11.7109375" style="127" customWidth="1"/>
    <col min="9987" max="9987" width="3.140625" style="127" bestFit="1" customWidth="1"/>
    <col min="9988" max="9988" width="11" style="127" bestFit="1" customWidth="1"/>
    <col min="9989" max="9989" width="34.42578125" style="127" customWidth="1"/>
    <col min="9990" max="10239" width="9.140625" style="127"/>
    <col min="10240" max="10240" width="11" style="127" bestFit="1" customWidth="1"/>
    <col min="10241" max="10241" width="40.42578125" style="127" customWidth="1"/>
    <col min="10242" max="10242" width="11.7109375" style="127" customWidth="1"/>
    <col min="10243" max="10243" width="3.140625" style="127" bestFit="1" customWidth="1"/>
    <col min="10244" max="10244" width="11" style="127" bestFit="1" customWidth="1"/>
    <col min="10245" max="10245" width="34.42578125" style="127" customWidth="1"/>
    <col min="10246" max="10495" width="9.140625" style="127"/>
    <col min="10496" max="10496" width="11" style="127" bestFit="1" customWidth="1"/>
    <col min="10497" max="10497" width="40.42578125" style="127" customWidth="1"/>
    <col min="10498" max="10498" width="11.7109375" style="127" customWidth="1"/>
    <col min="10499" max="10499" width="3.140625" style="127" bestFit="1" customWidth="1"/>
    <col min="10500" max="10500" width="11" style="127" bestFit="1" customWidth="1"/>
    <col min="10501" max="10501" width="34.42578125" style="127" customWidth="1"/>
    <col min="10502" max="10751" width="9.140625" style="127"/>
    <col min="10752" max="10752" width="11" style="127" bestFit="1" customWidth="1"/>
    <col min="10753" max="10753" width="40.42578125" style="127" customWidth="1"/>
    <col min="10754" max="10754" width="11.7109375" style="127" customWidth="1"/>
    <col min="10755" max="10755" width="3.140625" style="127" bestFit="1" customWidth="1"/>
    <col min="10756" max="10756" width="11" style="127" bestFit="1" customWidth="1"/>
    <col min="10757" max="10757" width="34.42578125" style="127" customWidth="1"/>
    <col min="10758" max="11007" width="9.140625" style="127"/>
    <col min="11008" max="11008" width="11" style="127" bestFit="1" customWidth="1"/>
    <col min="11009" max="11009" width="40.42578125" style="127" customWidth="1"/>
    <col min="11010" max="11010" width="11.7109375" style="127" customWidth="1"/>
    <col min="11011" max="11011" width="3.140625" style="127" bestFit="1" customWidth="1"/>
    <col min="11012" max="11012" width="11" style="127" bestFit="1" customWidth="1"/>
    <col min="11013" max="11013" width="34.42578125" style="127" customWidth="1"/>
    <col min="11014" max="11263" width="9.140625" style="127"/>
    <col min="11264" max="11264" width="11" style="127" bestFit="1" customWidth="1"/>
    <col min="11265" max="11265" width="40.42578125" style="127" customWidth="1"/>
    <col min="11266" max="11266" width="11.7109375" style="127" customWidth="1"/>
    <col min="11267" max="11267" width="3.140625" style="127" bestFit="1" customWidth="1"/>
    <col min="11268" max="11268" width="11" style="127" bestFit="1" customWidth="1"/>
    <col min="11269" max="11269" width="34.42578125" style="127" customWidth="1"/>
    <col min="11270" max="11519" width="9.140625" style="127"/>
    <col min="11520" max="11520" width="11" style="127" bestFit="1" customWidth="1"/>
    <col min="11521" max="11521" width="40.42578125" style="127" customWidth="1"/>
    <col min="11522" max="11522" width="11.7109375" style="127" customWidth="1"/>
    <col min="11523" max="11523" width="3.140625" style="127" bestFit="1" customWidth="1"/>
    <col min="11524" max="11524" width="11" style="127" bestFit="1" customWidth="1"/>
    <col min="11525" max="11525" width="34.42578125" style="127" customWidth="1"/>
    <col min="11526" max="11775" width="9.140625" style="127"/>
    <col min="11776" max="11776" width="11" style="127" bestFit="1" customWidth="1"/>
    <col min="11777" max="11777" width="40.42578125" style="127" customWidth="1"/>
    <col min="11778" max="11778" width="11.7109375" style="127" customWidth="1"/>
    <col min="11779" max="11779" width="3.140625" style="127" bestFit="1" customWidth="1"/>
    <col min="11780" max="11780" width="11" style="127" bestFit="1" customWidth="1"/>
    <col min="11781" max="11781" width="34.42578125" style="127" customWidth="1"/>
    <col min="11782" max="12031" width="9.140625" style="127"/>
    <col min="12032" max="12032" width="11" style="127" bestFit="1" customWidth="1"/>
    <col min="12033" max="12033" width="40.42578125" style="127" customWidth="1"/>
    <col min="12034" max="12034" width="11.7109375" style="127" customWidth="1"/>
    <col min="12035" max="12035" width="3.140625" style="127" bestFit="1" customWidth="1"/>
    <col min="12036" max="12036" width="11" style="127" bestFit="1" customWidth="1"/>
    <col min="12037" max="12037" width="34.42578125" style="127" customWidth="1"/>
    <col min="12038" max="12287" width="9.140625" style="127"/>
    <col min="12288" max="12288" width="11" style="127" bestFit="1" customWidth="1"/>
    <col min="12289" max="12289" width="40.42578125" style="127" customWidth="1"/>
    <col min="12290" max="12290" width="11.7109375" style="127" customWidth="1"/>
    <col min="12291" max="12291" width="3.140625" style="127" bestFit="1" customWidth="1"/>
    <col min="12292" max="12292" width="11" style="127" bestFit="1" customWidth="1"/>
    <col min="12293" max="12293" width="34.42578125" style="127" customWidth="1"/>
    <col min="12294" max="12543" width="9.140625" style="127"/>
    <col min="12544" max="12544" width="11" style="127" bestFit="1" customWidth="1"/>
    <col min="12545" max="12545" width="40.42578125" style="127" customWidth="1"/>
    <col min="12546" max="12546" width="11.7109375" style="127" customWidth="1"/>
    <col min="12547" max="12547" width="3.140625" style="127" bestFit="1" customWidth="1"/>
    <col min="12548" max="12548" width="11" style="127" bestFit="1" customWidth="1"/>
    <col min="12549" max="12549" width="34.42578125" style="127" customWidth="1"/>
    <col min="12550" max="12799" width="9.140625" style="127"/>
    <col min="12800" max="12800" width="11" style="127" bestFit="1" customWidth="1"/>
    <col min="12801" max="12801" width="40.42578125" style="127" customWidth="1"/>
    <col min="12802" max="12802" width="11.7109375" style="127" customWidth="1"/>
    <col min="12803" max="12803" width="3.140625" style="127" bestFit="1" customWidth="1"/>
    <col min="12804" max="12804" width="11" style="127" bestFit="1" customWidth="1"/>
    <col min="12805" max="12805" width="34.42578125" style="127" customWidth="1"/>
    <col min="12806" max="13055" width="9.140625" style="127"/>
    <col min="13056" max="13056" width="11" style="127" bestFit="1" customWidth="1"/>
    <col min="13057" max="13057" width="40.42578125" style="127" customWidth="1"/>
    <col min="13058" max="13058" width="11.7109375" style="127" customWidth="1"/>
    <col min="13059" max="13059" width="3.140625" style="127" bestFit="1" customWidth="1"/>
    <col min="13060" max="13060" width="11" style="127" bestFit="1" customWidth="1"/>
    <col min="13061" max="13061" width="34.42578125" style="127" customWidth="1"/>
    <col min="13062" max="13311" width="9.140625" style="127"/>
    <col min="13312" max="13312" width="11" style="127" bestFit="1" customWidth="1"/>
    <col min="13313" max="13313" width="40.42578125" style="127" customWidth="1"/>
    <col min="13314" max="13314" width="11.7109375" style="127" customWidth="1"/>
    <col min="13315" max="13315" width="3.140625" style="127" bestFit="1" customWidth="1"/>
    <col min="13316" max="13316" width="11" style="127" bestFit="1" customWidth="1"/>
    <col min="13317" max="13317" width="34.42578125" style="127" customWidth="1"/>
    <col min="13318" max="13567" width="9.140625" style="127"/>
    <col min="13568" max="13568" width="11" style="127" bestFit="1" customWidth="1"/>
    <col min="13569" max="13569" width="40.42578125" style="127" customWidth="1"/>
    <col min="13570" max="13570" width="11.7109375" style="127" customWidth="1"/>
    <col min="13571" max="13571" width="3.140625" style="127" bestFit="1" customWidth="1"/>
    <col min="13572" max="13572" width="11" style="127" bestFit="1" customWidth="1"/>
    <col min="13573" max="13573" width="34.42578125" style="127" customWidth="1"/>
    <col min="13574" max="13823" width="9.140625" style="127"/>
    <col min="13824" max="13824" width="11" style="127" bestFit="1" customWidth="1"/>
    <col min="13825" max="13825" width="40.42578125" style="127" customWidth="1"/>
    <col min="13826" max="13826" width="11.7109375" style="127" customWidth="1"/>
    <col min="13827" max="13827" width="3.140625" style="127" bestFit="1" customWidth="1"/>
    <col min="13828" max="13828" width="11" style="127" bestFit="1" customWidth="1"/>
    <col min="13829" max="13829" width="34.42578125" style="127" customWidth="1"/>
    <col min="13830" max="14079" width="9.140625" style="127"/>
    <col min="14080" max="14080" width="11" style="127" bestFit="1" customWidth="1"/>
    <col min="14081" max="14081" width="40.42578125" style="127" customWidth="1"/>
    <col min="14082" max="14082" width="11.7109375" style="127" customWidth="1"/>
    <col min="14083" max="14083" width="3.140625" style="127" bestFit="1" customWidth="1"/>
    <col min="14084" max="14084" width="11" style="127" bestFit="1" customWidth="1"/>
    <col min="14085" max="14085" width="34.42578125" style="127" customWidth="1"/>
    <col min="14086" max="14335" width="9.140625" style="127"/>
    <col min="14336" max="14336" width="11" style="127" bestFit="1" customWidth="1"/>
    <col min="14337" max="14337" width="40.42578125" style="127" customWidth="1"/>
    <col min="14338" max="14338" width="11.7109375" style="127" customWidth="1"/>
    <col min="14339" max="14339" width="3.140625" style="127" bestFit="1" customWidth="1"/>
    <col min="14340" max="14340" width="11" style="127" bestFit="1" customWidth="1"/>
    <col min="14341" max="14341" width="34.42578125" style="127" customWidth="1"/>
    <col min="14342" max="14591" width="9.140625" style="127"/>
    <col min="14592" max="14592" width="11" style="127" bestFit="1" customWidth="1"/>
    <col min="14593" max="14593" width="40.42578125" style="127" customWidth="1"/>
    <col min="14594" max="14594" width="11.7109375" style="127" customWidth="1"/>
    <col min="14595" max="14595" width="3.140625" style="127" bestFit="1" customWidth="1"/>
    <col min="14596" max="14596" width="11" style="127" bestFit="1" customWidth="1"/>
    <col min="14597" max="14597" width="34.42578125" style="127" customWidth="1"/>
    <col min="14598" max="14847" width="9.140625" style="127"/>
    <col min="14848" max="14848" width="11" style="127" bestFit="1" customWidth="1"/>
    <col min="14849" max="14849" width="40.42578125" style="127" customWidth="1"/>
    <col min="14850" max="14850" width="11.7109375" style="127" customWidth="1"/>
    <col min="14851" max="14851" width="3.140625" style="127" bestFit="1" customWidth="1"/>
    <col min="14852" max="14852" width="11" style="127" bestFit="1" customWidth="1"/>
    <col min="14853" max="14853" width="34.42578125" style="127" customWidth="1"/>
    <col min="14854" max="15103" width="9.140625" style="127"/>
    <col min="15104" max="15104" width="11" style="127" bestFit="1" customWidth="1"/>
    <col min="15105" max="15105" width="40.42578125" style="127" customWidth="1"/>
    <col min="15106" max="15106" width="11.7109375" style="127" customWidth="1"/>
    <col min="15107" max="15107" width="3.140625" style="127" bestFit="1" customWidth="1"/>
    <col min="15108" max="15108" width="11" style="127" bestFit="1" customWidth="1"/>
    <col min="15109" max="15109" width="34.42578125" style="127" customWidth="1"/>
    <col min="15110" max="15359" width="9.140625" style="127"/>
    <col min="15360" max="15360" width="11" style="127" bestFit="1" customWidth="1"/>
    <col min="15361" max="15361" width="40.42578125" style="127" customWidth="1"/>
    <col min="15362" max="15362" width="11.7109375" style="127" customWidth="1"/>
    <col min="15363" max="15363" width="3.140625" style="127" bestFit="1" customWidth="1"/>
    <col min="15364" max="15364" width="11" style="127" bestFit="1" customWidth="1"/>
    <col min="15365" max="15365" width="34.42578125" style="127" customWidth="1"/>
    <col min="15366" max="15615" width="9.140625" style="127"/>
    <col min="15616" max="15616" width="11" style="127" bestFit="1" customWidth="1"/>
    <col min="15617" max="15617" width="40.42578125" style="127" customWidth="1"/>
    <col min="15618" max="15618" width="11.7109375" style="127" customWidth="1"/>
    <col min="15619" max="15619" width="3.140625" style="127" bestFit="1" customWidth="1"/>
    <col min="15620" max="15620" width="11" style="127" bestFit="1" customWidth="1"/>
    <col min="15621" max="15621" width="34.42578125" style="127" customWidth="1"/>
    <col min="15622" max="15871" width="9.140625" style="127"/>
    <col min="15872" max="15872" width="11" style="127" bestFit="1" customWidth="1"/>
    <col min="15873" max="15873" width="40.42578125" style="127" customWidth="1"/>
    <col min="15874" max="15874" width="11.7109375" style="127" customWidth="1"/>
    <col min="15875" max="15875" width="3.140625" style="127" bestFit="1" customWidth="1"/>
    <col min="15876" max="15876" width="11" style="127" bestFit="1" customWidth="1"/>
    <col min="15877" max="15877" width="34.42578125" style="127" customWidth="1"/>
    <col min="15878" max="16127" width="9.140625" style="127"/>
    <col min="16128" max="16128" width="11" style="127" bestFit="1" customWidth="1"/>
    <col min="16129" max="16129" width="40.42578125" style="127" customWidth="1"/>
    <col min="16130" max="16130" width="11.7109375" style="127" customWidth="1"/>
    <col min="16131" max="16131" width="3.140625" style="127" bestFit="1" customWidth="1"/>
    <col min="16132" max="16132" width="11" style="127" bestFit="1" customWidth="1"/>
    <col min="16133" max="16133" width="34.42578125" style="127" customWidth="1"/>
    <col min="16134" max="16384" width="9.140625" style="127"/>
  </cols>
  <sheetData>
    <row r="2" spans="2:7" s="117" customFormat="1" ht="15.75" x14ac:dyDescent="0.25">
      <c r="B2" s="272" t="s">
        <v>102</v>
      </c>
      <c r="C2" s="272"/>
      <c r="D2" s="272"/>
      <c r="E2" s="272"/>
      <c r="F2" s="115"/>
      <c r="G2" s="116"/>
    </row>
    <row r="3" spans="2:7" s="120" customFormat="1" x14ac:dyDescent="0.2">
      <c r="B3" s="118"/>
      <c r="C3" s="118"/>
      <c r="D3" s="118"/>
      <c r="E3" s="118"/>
      <c r="F3" s="118"/>
      <c r="G3" s="119"/>
    </row>
    <row r="4" spans="2:7" s="122" customFormat="1" ht="23.25" customHeight="1" x14ac:dyDescent="0.2">
      <c r="B4" s="121" t="s">
        <v>103</v>
      </c>
      <c r="C4" s="273" t="str">
        <f>[20]ORÇAMENTO!C7</f>
        <v xml:space="preserve">PREFEITURA DE CONCEIÇÃO DO CASTELO/ES </v>
      </c>
      <c r="D4" s="273"/>
      <c r="E4" s="273"/>
      <c r="F4" s="118"/>
    </row>
    <row r="5" spans="2:7" s="122" customFormat="1" ht="28.5" customHeight="1" x14ac:dyDescent="0.2">
      <c r="B5" s="121" t="s">
        <v>104</v>
      </c>
      <c r="C5" s="274" t="s">
        <v>131</v>
      </c>
      <c r="D5" s="273"/>
      <c r="E5" s="273"/>
      <c r="F5" s="118"/>
    </row>
    <row r="6" spans="2:7" s="122" customFormat="1" x14ac:dyDescent="0.2">
      <c r="B6" s="123"/>
      <c r="C6" s="124"/>
      <c r="D6" s="125"/>
      <c r="E6" s="126"/>
      <c r="F6" s="118"/>
    </row>
    <row r="7" spans="2:7" x14ac:dyDescent="0.2">
      <c r="B7" s="267" t="s">
        <v>105</v>
      </c>
      <c r="C7" s="267"/>
      <c r="D7" s="267"/>
      <c r="E7" s="267"/>
    </row>
    <row r="8" spans="2:7" s="128" customFormat="1" ht="8.1" customHeight="1" x14ac:dyDescent="0.2">
      <c r="C8" s="129"/>
      <c r="D8" s="130"/>
      <c r="E8" s="131"/>
    </row>
    <row r="9" spans="2:7" x14ac:dyDescent="0.2">
      <c r="C9" s="132" t="s">
        <v>106</v>
      </c>
      <c r="D9" s="130"/>
      <c r="E9" s="131"/>
    </row>
    <row r="10" spans="2:7" ht="8.1" customHeight="1" x14ac:dyDescent="0.2">
      <c r="D10" s="130"/>
      <c r="E10" s="131"/>
    </row>
    <row r="11" spans="2:7" x14ac:dyDescent="0.2">
      <c r="B11" s="267" t="s">
        <v>107</v>
      </c>
      <c r="C11" s="267"/>
      <c r="D11" s="267"/>
      <c r="E11" s="267"/>
    </row>
    <row r="12" spans="2:7" s="128" customFormat="1" ht="6" x14ac:dyDescent="0.15">
      <c r="D12" s="133"/>
      <c r="E12" s="129"/>
    </row>
    <row r="13" spans="2:7" x14ac:dyDescent="0.2">
      <c r="C13" s="132" t="s">
        <v>126</v>
      </c>
      <c r="D13" s="133"/>
      <c r="E13" s="129"/>
    </row>
    <row r="14" spans="2:7" ht="8.1" customHeight="1" x14ac:dyDescent="0.2">
      <c r="C14" s="134"/>
      <c r="E14" s="134"/>
      <c r="F14" s="134"/>
    </row>
    <row r="15" spans="2:7" x14ac:dyDescent="0.2">
      <c r="B15" s="267" t="s">
        <v>108</v>
      </c>
      <c r="C15" s="267"/>
      <c r="D15" s="267"/>
      <c r="E15" s="267"/>
    </row>
    <row r="16" spans="2:7" s="128" customFormat="1" ht="6" x14ac:dyDescent="0.15">
      <c r="D16" s="133"/>
      <c r="E16" s="133"/>
    </row>
    <row r="17" spans="2:5" x14ac:dyDescent="0.2">
      <c r="B17" s="135"/>
      <c r="C17" s="136" t="s">
        <v>5127</v>
      </c>
      <c r="D17" s="170">
        <v>4.0099999999999997E-2</v>
      </c>
      <c r="E17" s="137"/>
    </row>
    <row r="18" spans="2:5" x14ac:dyDescent="0.2">
      <c r="B18" s="135"/>
      <c r="C18" s="136" t="s">
        <v>5129</v>
      </c>
      <c r="D18" s="170">
        <v>1.11E-2</v>
      </c>
      <c r="E18" s="137"/>
    </row>
    <row r="19" spans="2:5" x14ac:dyDescent="0.2">
      <c r="B19" s="135"/>
      <c r="C19" s="136" t="s">
        <v>5130</v>
      </c>
      <c r="D19" s="170">
        <v>9.5999999999999992E-3</v>
      </c>
      <c r="E19" s="137"/>
    </row>
    <row r="20" spans="2:5" ht="8.1" customHeight="1" x14ac:dyDescent="0.2">
      <c r="C20" s="138"/>
      <c r="D20" s="171"/>
      <c r="E20" s="139"/>
    </row>
    <row r="21" spans="2:5" x14ac:dyDescent="0.2">
      <c r="B21" s="135"/>
      <c r="C21" s="136" t="s">
        <v>109</v>
      </c>
      <c r="D21" s="170">
        <v>7.2999999999999995E-2</v>
      </c>
      <c r="E21" s="137"/>
    </row>
    <row r="22" spans="2:5" ht="8.1" customHeight="1" x14ac:dyDescent="0.2">
      <c r="E22" s="134"/>
    </row>
    <row r="23" spans="2:5" ht="12.75" customHeight="1" x14ac:dyDescent="0.2">
      <c r="B23" s="267" t="s">
        <v>110</v>
      </c>
      <c r="C23" s="267"/>
      <c r="D23" s="267"/>
      <c r="E23" s="267"/>
    </row>
    <row r="24" spans="2:5" ht="8.1" customHeight="1" x14ac:dyDescent="0.2">
      <c r="B24" s="131"/>
      <c r="C24" s="131"/>
      <c r="D24" s="131"/>
      <c r="E24" s="131"/>
    </row>
    <row r="25" spans="2:5" ht="12.75" customHeight="1" x14ac:dyDescent="0.2">
      <c r="B25" s="131"/>
      <c r="C25" s="140" t="s">
        <v>5128</v>
      </c>
      <c r="D25" s="174">
        <f>(D28+D30+D31+D32)/100</f>
        <v>8.6500000000000007E-2</v>
      </c>
      <c r="E25" s="141"/>
    </row>
    <row r="26" spans="2:5" ht="12.75" customHeight="1" x14ac:dyDescent="0.2">
      <c r="B26" s="131"/>
      <c r="C26" s="131"/>
      <c r="D26" s="131"/>
      <c r="E26" s="131"/>
    </row>
    <row r="27" spans="2:5" ht="13.5" customHeight="1" x14ac:dyDescent="0.2">
      <c r="B27" s="131"/>
      <c r="C27" s="142" t="s">
        <v>111</v>
      </c>
      <c r="D27" s="169">
        <v>1</v>
      </c>
      <c r="E27" s="141"/>
    </row>
    <row r="28" spans="2:5" ht="12.75" customHeight="1" x14ac:dyDescent="0.2">
      <c r="B28" s="131"/>
      <c r="C28" s="142" t="s">
        <v>112</v>
      </c>
      <c r="D28" s="172">
        <v>5</v>
      </c>
      <c r="E28" s="141"/>
    </row>
    <row r="29" spans="2:5" s="128" customFormat="1" ht="8.1" customHeight="1" x14ac:dyDescent="0.15">
      <c r="D29" s="133"/>
      <c r="E29" s="133"/>
    </row>
    <row r="30" spans="2:5" x14ac:dyDescent="0.2">
      <c r="C30" s="142" t="s">
        <v>113</v>
      </c>
      <c r="D30" s="173">
        <v>3</v>
      </c>
      <c r="E30" s="143"/>
    </row>
    <row r="31" spans="2:5" ht="12.75" customHeight="1" x14ac:dyDescent="0.2">
      <c r="C31" s="142" t="s">
        <v>114</v>
      </c>
      <c r="D31" s="173">
        <v>0.65</v>
      </c>
      <c r="E31" s="143"/>
    </row>
    <row r="32" spans="2:5" ht="12.75" customHeight="1" x14ac:dyDescent="0.2">
      <c r="C32" s="142" t="s">
        <v>115</v>
      </c>
      <c r="D32" s="173">
        <f>IF(C9="Com Desoneração",4.5,0)</f>
        <v>0</v>
      </c>
      <c r="E32" s="137"/>
    </row>
    <row r="33" spans="2:8" ht="8.1" customHeight="1" x14ac:dyDescent="0.2">
      <c r="E33" s="134"/>
    </row>
    <row r="34" spans="2:8" x14ac:dyDescent="0.2">
      <c r="B34" s="267" t="s">
        <v>116</v>
      </c>
      <c r="C34" s="267"/>
      <c r="D34" s="267"/>
      <c r="E34" s="267"/>
    </row>
    <row r="35" spans="2:8" s="128" customFormat="1" ht="6" x14ac:dyDescent="0.15">
      <c r="D35" s="133"/>
      <c r="E35" s="129"/>
    </row>
    <row r="36" spans="2:8" ht="12.75" customHeight="1" x14ac:dyDescent="0.2">
      <c r="C36" s="134" t="s">
        <v>5132</v>
      </c>
      <c r="D36" s="268">
        <f>(((1+D17+D19)*(1+D18)*(1+D21)/(1-D25))-1)</f>
        <v>0.24666704095238123</v>
      </c>
      <c r="E36" s="269"/>
      <c r="F36" s="144"/>
    </row>
    <row r="37" spans="2:8" ht="12.75" customHeight="1" x14ac:dyDescent="0.2">
      <c r="C37" s="134" t="s">
        <v>5131</v>
      </c>
      <c r="D37" s="270"/>
      <c r="E37" s="271"/>
    </row>
    <row r="38" spans="2:8" x14ac:dyDescent="0.2">
      <c r="D38" s="145"/>
    </row>
    <row r="39" spans="2:8" ht="13.15" customHeight="1" x14ac:dyDescent="0.2">
      <c r="B39" s="266" t="s">
        <v>5138</v>
      </c>
      <c r="C39" s="266"/>
      <c r="D39" s="266"/>
      <c r="E39" s="266"/>
    </row>
    <row r="40" spans="2:8" x14ac:dyDescent="0.2">
      <c r="B40" s="266"/>
      <c r="C40" s="266"/>
      <c r="D40" s="266"/>
      <c r="E40" s="266"/>
    </row>
    <row r="41" spans="2:8" x14ac:dyDescent="0.2">
      <c r="B41" s="266"/>
      <c r="C41" s="266"/>
      <c r="D41" s="266"/>
      <c r="E41" s="266"/>
    </row>
    <row r="42" spans="2:8" x14ac:dyDescent="0.2">
      <c r="B42" s="266"/>
      <c r="C42" s="266"/>
      <c r="D42" s="266"/>
      <c r="E42" s="266"/>
      <c r="H42" s="127" t="s">
        <v>5138</v>
      </c>
    </row>
    <row r="43" spans="2:8" x14ac:dyDescent="0.2">
      <c r="B43" s="146" t="s">
        <v>117</v>
      </c>
      <c r="D43" s="147"/>
      <c r="E43" s="147"/>
    </row>
    <row r="44" spans="2:8" x14ac:dyDescent="0.2">
      <c r="B44" s="146" t="str">
        <f>CONCATENATE("elaboração do orçamento foi ",C9,", e que esta é a alternativa mais adequada para ")</f>
        <v xml:space="preserve">elaboração do orçamento foi Sem Desoneração, e que esta é a alternativa mais adequada para </v>
      </c>
      <c r="D44" s="147"/>
      <c r="E44" s="147"/>
    </row>
    <row r="45" spans="2:8" x14ac:dyDescent="0.2">
      <c r="B45" s="146" t="s">
        <v>118</v>
      </c>
    </row>
    <row r="48" spans="2:8" x14ac:dyDescent="0.2">
      <c r="B48" s="135" t="s">
        <v>119</v>
      </c>
      <c r="C48" s="148" t="s">
        <v>136</v>
      </c>
    </row>
    <row r="49" spans="2:4" x14ac:dyDescent="0.2">
      <c r="B49" s="135" t="s">
        <v>120</v>
      </c>
      <c r="C49" s="149" t="s">
        <v>137</v>
      </c>
    </row>
    <row r="52" spans="2:4" x14ac:dyDescent="0.2">
      <c r="D52" s="127"/>
    </row>
    <row r="54" spans="2:4" x14ac:dyDescent="0.2">
      <c r="C54" s="148" t="s">
        <v>121</v>
      </c>
    </row>
    <row r="55" spans="2:4" x14ac:dyDescent="0.2">
      <c r="B55" s="135" t="s">
        <v>122</v>
      </c>
      <c r="C55" s="149" t="s">
        <v>123</v>
      </c>
    </row>
    <row r="56" spans="2:4" x14ac:dyDescent="0.2">
      <c r="B56" s="135" t="s">
        <v>124</v>
      </c>
      <c r="C56" s="149" t="s">
        <v>125</v>
      </c>
    </row>
  </sheetData>
  <protectedRanges>
    <protectedRange sqref="D17:D19" name="Intervalo1"/>
    <protectedRange sqref="D20:D21 D30:D32" name="Intervalo2"/>
  </protectedRanges>
  <mergeCells count="10">
    <mergeCell ref="B39:E42"/>
    <mergeCell ref="B23:E23"/>
    <mergeCell ref="B34:E34"/>
    <mergeCell ref="D36:E37"/>
    <mergeCell ref="B2:E2"/>
    <mergeCell ref="C4:E4"/>
    <mergeCell ref="C5:E5"/>
    <mergeCell ref="B7:E7"/>
    <mergeCell ref="B11:E11"/>
    <mergeCell ref="B15:E15"/>
  </mergeCells>
  <conditionalFormatting sqref="F36">
    <cfRule type="cellIs" dxfId="0" priority="1" stopIfTrue="1" operator="equal">
      <formula>"Atende"</formula>
    </cfRule>
  </conditionalFormatting>
  <dataValidations count="4">
    <dataValidation type="decimal" allowBlank="1" showInputMessage="1" showErrorMessage="1" errorTitle="Atenção" error="O valor deve estar entre 0 e 100" sqref="D27 IX27 ST27 ACP27 AML27 AWH27 BGD27 BPZ27 BZV27 CJR27 CTN27 DDJ27 DNF27 DXB27 EGX27 EQT27 FAP27 FKL27 FUH27 GED27 GNZ27 GXV27 HHR27 HRN27 IBJ27 ILF27 IVB27 JEX27 JOT27 JYP27 KIL27 KSH27 LCD27 LLZ27 LVV27 MFR27 MPN27 MZJ27 NJF27 NTB27 OCX27 OMT27 OWP27 PGL27 PQH27 QAD27 QJZ27 QTV27 RDR27 RNN27 RXJ27 SHF27 SRB27 TAX27 TKT27 TUP27 UEL27 UOH27 UYD27 VHZ27 VRV27 WBR27 WLN27 WVJ27 D65563 IX65563 ST65563 ACP65563 AML65563 AWH65563 BGD65563 BPZ65563 BZV65563 CJR65563 CTN65563 DDJ65563 DNF65563 DXB65563 EGX65563 EQT65563 FAP65563 FKL65563 FUH65563 GED65563 GNZ65563 GXV65563 HHR65563 HRN65563 IBJ65563 ILF65563 IVB65563 JEX65563 JOT65563 JYP65563 KIL65563 KSH65563 LCD65563 LLZ65563 LVV65563 MFR65563 MPN65563 MZJ65563 NJF65563 NTB65563 OCX65563 OMT65563 OWP65563 PGL65563 PQH65563 QAD65563 QJZ65563 QTV65563 RDR65563 RNN65563 RXJ65563 SHF65563 SRB65563 TAX65563 TKT65563 TUP65563 UEL65563 UOH65563 UYD65563 VHZ65563 VRV65563 WBR65563 WLN65563 WVJ65563 D131099 IX131099 ST131099 ACP131099 AML131099 AWH131099 BGD131099 BPZ131099 BZV131099 CJR131099 CTN131099 DDJ131099 DNF131099 DXB131099 EGX131099 EQT131099 FAP131099 FKL131099 FUH131099 GED131099 GNZ131099 GXV131099 HHR131099 HRN131099 IBJ131099 ILF131099 IVB131099 JEX131099 JOT131099 JYP131099 KIL131099 KSH131099 LCD131099 LLZ131099 LVV131099 MFR131099 MPN131099 MZJ131099 NJF131099 NTB131099 OCX131099 OMT131099 OWP131099 PGL131099 PQH131099 QAD131099 QJZ131099 QTV131099 RDR131099 RNN131099 RXJ131099 SHF131099 SRB131099 TAX131099 TKT131099 TUP131099 UEL131099 UOH131099 UYD131099 VHZ131099 VRV131099 WBR131099 WLN131099 WVJ131099 D196635 IX196635 ST196635 ACP196635 AML196635 AWH196635 BGD196635 BPZ196635 BZV196635 CJR196635 CTN196635 DDJ196635 DNF196635 DXB196635 EGX196635 EQT196635 FAP196635 FKL196635 FUH196635 GED196635 GNZ196635 GXV196635 HHR196635 HRN196635 IBJ196635 ILF196635 IVB196635 JEX196635 JOT196635 JYP196635 KIL196635 KSH196635 LCD196635 LLZ196635 LVV196635 MFR196635 MPN196635 MZJ196635 NJF196635 NTB196635 OCX196635 OMT196635 OWP196635 PGL196635 PQH196635 QAD196635 QJZ196635 QTV196635 RDR196635 RNN196635 RXJ196635 SHF196635 SRB196635 TAX196635 TKT196635 TUP196635 UEL196635 UOH196635 UYD196635 VHZ196635 VRV196635 WBR196635 WLN196635 WVJ196635 D262171 IX262171 ST262171 ACP262171 AML262171 AWH262171 BGD262171 BPZ262171 BZV262171 CJR262171 CTN262171 DDJ262171 DNF262171 DXB262171 EGX262171 EQT262171 FAP262171 FKL262171 FUH262171 GED262171 GNZ262171 GXV262171 HHR262171 HRN262171 IBJ262171 ILF262171 IVB262171 JEX262171 JOT262171 JYP262171 KIL262171 KSH262171 LCD262171 LLZ262171 LVV262171 MFR262171 MPN262171 MZJ262171 NJF262171 NTB262171 OCX262171 OMT262171 OWP262171 PGL262171 PQH262171 QAD262171 QJZ262171 QTV262171 RDR262171 RNN262171 RXJ262171 SHF262171 SRB262171 TAX262171 TKT262171 TUP262171 UEL262171 UOH262171 UYD262171 VHZ262171 VRV262171 WBR262171 WLN262171 WVJ262171 D327707 IX327707 ST327707 ACP327707 AML327707 AWH327707 BGD327707 BPZ327707 BZV327707 CJR327707 CTN327707 DDJ327707 DNF327707 DXB327707 EGX327707 EQT327707 FAP327707 FKL327707 FUH327707 GED327707 GNZ327707 GXV327707 HHR327707 HRN327707 IBJ327707 ILF327707 IVB327707 JEX327707 JOT327707 JYP327707 KIL327707 KSH327707 LCD327707 LLZ327707 LVV327707 MFR327707 MPN327707 MZJ327707 NJF327707 NTB327707 OCX327707 OMT327707 OWP327707 PGL327707 PQH327707 QAD327707 QJZ327707 QTV327707 RDR327707 RNN327707 RXJ327707 SHF327707 SRB327707 TAX327707 TKT327707 TUP327707 UEL327707 UOH327707 UYD327707 VHZ327707 VRV327707 WBR327707 WLN327707 WVJ327707 D393243 IX393243 ST393243 ACP393243 AML393243 AWH393243 BGD393243 BPZ393243 BZV393243 CJR393243 CTN393243 DDJ393243 DNF393243 DXB393243 EGX393243 EQT393243 FAP393243 FKL393243 FUH393243 GED393243 GNZ393243 GXV393243 HHR393243 HRN393243 IBJ393243 ILF393243 IVB393243 JEX393243 JOT393243 JYP393243 KIL393243 KSH393243 LCD393243 LLZ393243 LVV393243 MFR393243 MPN393243 MZJ393243 NJF393243 NTB393243 OCX393243 OMT393243 OWP393243 PGL393243 PQH393243 QAD393243 QJZ393243 QTV393243 RDR393243 RNN393243 RXJ393243 SHF393243 SRB393243 TAX393243 TKT393243 TUP393243 UEL393243 UOH393243 UYD393243 VHZ393243 VRV393243 WBR393243 WLN393243 WVJ393243 D458779 IX458779 ST458779 ACP458779 AML458779 AWH458779 BGD458779 BPZ458779 BZV458779 CJR458779 CTN458779 DDJ458779 DNF458779 DXB458779 EGX458779 EQT458779 FAP458779 FKL458779 FUH458779 GED458779 GNZ458779 GXV458779 HHR458779 HRN458779 IBJ458779 ILF458779 IVB458779 JEX458779 JOT458779 JYP458779 KIL458779 KSH458779 LCD458779 LLZ458779 LVV458779 MFR458779 MPN458779 MZJ458779 NJF458779 NTB458779 OCX458779 OMT458779 OWP458779 PGL458779 PQH458779 QAD458779 QJZ458779 QTV458779 RDR458779 RNN458779 RXJ458779 SHF458779 SRB458779 TAX458779 TKT458779 TUP458779 UEL458779 UOH458779 UYD458779 VHZ458779 VRV458779 WBR458779 WLN458779 WVJ458779 D524315 IX524315 ST524315 ACP524315 AML524315 AWH524315 BGD524315 BPZ524315 BZV524315 CJR524315 CTN524315 DDJ524315 DNF524315 DXB524315 EGX524315 EQT524315 FAP524315 FKL524315 FUH524315 GED524315 GNZ524315 GXV524315 HHR524315 HRN524315 IBJ524315 ILF524315 IVB524315 JEX524315 JOT524315 JYP524315 KIL524315 KSH524315 LCD524315 LLZ524315 LVV524315 MFR524315 MPN524315 MZJ524315 NJF524315 NTB524315 OCX524315 OMT524315 OWP524315 PGL524315 PQH524315 QAD524315 QJZ524315 QTV524315 RDR524315 RNN524315 RXJ524315 SHF524315 SRB524315 TAX524315 TKT524315 TUP524315 UEL524315 UOH524315 UYD524315 VHZ524315 VRV524315 WBR524315 WLN524315 WVJ524315 D589851 IX589851 ST589851 ACP589851 AML589851 AWH589851 BGD589851 BPZ589851 BZV589851 CJR589851 CTN589851 DDJ589851 DNF589851 DXB589851 EGX589851 EQT589851 FAP589851 FKL589851 FUH589851 GED589851 GNZ589851 GXV589851 HHR589851 HRN589851 IBJ589851 ILF589851 IVB589851 JEX589851 JOT589851 JYP589851 KIL589851 KSH589851 LCD589851 LLZ589851 LVV589851 MFR589851 MPN589851 MZJ589851 NJF589851 NTB589851 OCX589851 OMT589851 OWP589851 PGL589851 PQH589851 QAD589851 QJZ589851 QTV589851 RDR589851 RNN589851 RXJ589851 SHF589851 SRB589851 TAX589851 TKT589851 TUP589851 UEL589851 UOH589851 UYD589851 VHZ589851 VRV589851 WBR589851 WLN589851 WVJ589851 D655387 IX655387 ST655387 ACP655387 AML655387 AWH655387 BGD655387 BPZ655387 BZV655387 CJR655387 CTN655387 DDJ655387 DNF655387 DXB655387 EGX655387 EQT655387 FAP655387 FKL655387 FUH655387 GED655387 GNZ655387 GXV655387 HHR655387 HRN655387 IBJ655387 ILF655387 IVB655387 JEX655387 JOT655387 JYP655387 KIL655387 KSH655387 LCD655387 LLZ655387 LVV655387 MFR655387 MPN655387 MZJ655387 NJF655387 NTB655387 OCX655387 OMT655387 OWP655387 PGL655387 PQH655387 QAD655387 QJZ655387 QTV655387 RDR655387 RNN655387 RXJ655387 SHF655387 SRB655387 TAX655387 TKT655387 TUP655387 UEL655387 UOH655387 UYD655387 VHZ655387 VRV655387 WBR655387 WLN655387 WVJ655387 D720923 IX720923 ST720923 ACP720923 AML720923 AWH720923 BGD720923 BPZ720923 BZV720923 CJR720923 CTN720923 DDJ720923 DNF720923 DXB720923 EGX720923 EQT720923 FAP720923 FKL720923 FUH720923 GED720923 GNZ720923 GXV720923 HHR720923 HRN720923 IBJ720923 ILF720923 IVB720923 JEX720923 JOT720923 JYP720923 KIL720923 KSH720923 LCD720923 LLZ720923 LVV720923 MFR720923 MPN720923 MZJ720923 NJF720923 NTB720923 OCX720923 OMT720923 OWP720923 PGL720923 PQH720923 QAD720923 QJZ720923 QTV720923 RDR720923 RNN720923 RXJ720923 SHF720923 SRB720923 TAX720923 TKT720923 TUP720923 UEL720923 UOH720923 UYD720923 VHZ720923 VRV720923 WBR720923 WLN720923 WVJ720923 D786459 IX786459 ST786459 ACP786459 AML786459 AWH786459 BGD786459 BPZ786459 BZV786459 CJR786459 CTN786459 DDJ786459 DNF786459 DXB786459 EGX786459 EQT786459 FAP786459 FKL786459 FUH786459 GED786459 GNZ786459 GXV786459 HHR786459 HRN786459 IBJ786459 ILF786459 IVB786459 JEX786459 JOT786459 JYP786459 KIL786459 KSH786459 LCD786459 LLZ786459 LVV786459 MFR786459 MPN786459 MZJ786459 NJF786459 NTB786459 OCX786459 OMT786459 OWP786459 PGL786459 PQH786459 QAD786459 QJZ786459 QTV786459 RDR786459 RNN786459 RXJ786459 SHF786459 SRB786459 TAX786459 TKT786459 TUP786459 UEL786459 UOH786459 UYD786459 VHZ786459 VRV786459 WBR786459 WLN786459 WVJ786459 D851995 IX851995 ST851995 ACP851995 AML851995 AWH851995 BGD851995 BPZ851995 BZV851995 CJR851995 CTN851995 DDJ851995 DNF851995 DXB851995 EGX851995 EQT851995 FAP851995 FKL851995 FUH851995 GED851995 GNZ851995 GXV851995 HHR851995 HRN851995 IBJ851995 ILF851995 IVB851995 JEX851995 JOT851995 JYP851995 KIL851995 KSH851995 LCD851995 LLZ851995 LVV851995 MFR851995 MPN851995 MZJ851995 NJF851995 NTB851995 OCX851995 OMT851995 OWP851995 PGL851995 PQH851995 QAD851995 QJZ851995 QTV851995 RDR851995 RNN851995 RXJ851995 SHF851995 SRB851995 TAX851995 TKT851995 TUP851995 UEL851995 UOH851995 UYD851995 VHZ851995 VRV851995 WBR851995 WLN851995 WVJ851995 D917531 IX917531 ST917531 ACP917531 AML917531 AWH917531 BGD917531 BPZ917531 BZV917531 CJR917531 CTN917531 DDJ917531 DNF917531 DXB917531 EGX917531 EQT917531 FAP917531 FKL917531 FUH917531 GED917531 GNZ917531 GXV917531 HHR917531 HRN917531 IBJ917531 ILF917531 IVB917531 JEX917531 JOT917531 JYP917531 KIL917531 KSH917531 LCD917531 LLZ917531 LVV917531 MFR917531 MPN917531 MZJ917531 NJF917531 NTB917531 OCX917531 OMT917531 OWP917531 PGL917531 PQH917531 QAD917531 QJZ917531 QTV917531 RDR917531 RNN917531 RXJ917531 SHF917531 SRB917531 TAX917531 TKT917531 TUP917531 UEL917531 UOH917531 UYD917531 VHZ917531 VRV917531 WBR917531 WLN917531 WVJ917531 D983067 IX983067 ST983067 ACP983067 AML983067 AWH983067 BGD983067 BPZ983067 BZV983067 CJR983067 CTN983067 DDJ983067 DNF983067 DXB983067 EGX983067 EQT983067 FAP983067 FKL983067 FUH983067 GED983067 GNZ983067 GXV983067 HHR983067 HRN983067 IBJ983067 ILF983067 IVB983067 JEX983067 JOT983067 JYP983067 KIL983067 KSH983067 LCD983067 LLZ983067 LVV983067 MFR983067 MPN983067 MZJ983067 NJF983067 NTB983067 OCX983067 OMT983067 OWP983067 PGL983067 PQH983067 QAD983067 QJZ983067 QTV983067 RDR983067 RNN983067 RXJ983067 SHF983067 SRB983067 TAX983067 TKT983067 TUP983067 UEL983067 UOH983067 UYD983067 VHZ983067 VRV983067 WBR983067 WLN983067 WVJ983067">
      <formula1>0</formula1>
      <formula2>100</formula2>
    </dataValidation>
    <dataValidation type="decimal" allowBlank="1" showInputMessage="1" showErrorMessage="1" errorTitle="Atenção" error="O valor deve estar entre 2%  e  5%" sqref="D28 IX28 ST28 ACP28 AML28 AWH28 BGD28 BPZ28 BZV28 CJR28 CTN28 DDJ28 DNF28 DXB28 EGX28 EQT28 FAP28 FKL28 FUH28 GED28 GNZ28 GXV28 HHR28 HRN28 IBJ28 ILF28 IVB28 JEX28 JOT28 JYP28 KIL28 KSH28 LCD28 LLZ28 LVV28 MFR28 MPN28 MZJ28 NJF28 NTB28 OCX28 OMT28 OWP28 PGL28 PQH28 QAD28 QJZ28 QTV28 RDR28 RNN28 RXJ28 SHF28 SRB28 TAX28 TKT28 TUP28 UEL28 UOH28 UYD28 VHZ28 VRV28 WBR28 WLN28 WVJ28 D65564 IX65564 ST65564 ACP65564 AML65564 AWH65564 BGD65564 BPZ65564 BZV65564 CJR65564 CTN65564 DDJ65564 DNF65564 DXB65564 EGX65564 EQT65564 FAP65564 FKL65564 FUH65564 GED65564 GNZ65564 GXV65564 HHR65564 HRN65564 IBJ65564 ILF65564 IVB65564 JEX65564 JOT65564 JYP65564 KIL65564 KSH65564 LCD65564 LLZ65564 LVV65564 MFR65564 MPN65564 MZJ65564 NJF65564 NTB65564 OCX65564 OMT65564 OWP65564 PGL65564 PQH65564 QAD65564 QJZ65564 QTV65564 RDR65564 RNN65564 RXJ65564 SHF65564 SRB65564 TAX65564 TKT65564 TUP65564 UEL65564 UOH65564 UYD65564 VHZ65564 VRV65564 WBR65564 WLN65564 WVJ65564 D131100 IX131100 ST131100 ACP131100 AML131100 AWH131100 BGD131100 BPZ131100 BZV131100 CJR131100 CTN131100 DDJ131100 DNF131100 DXB131100 EGX131100 EQT131100 FAP131100 FKL131100 FUH131100 GED131100 GNZ131100 GXV131100 HHR131100 HRN131100 IBJ131100 ILF131100 IVB131100 JEX131100 JOT131100 JYP131100 KIL131100 KSH131100 LCD131100 LLZ131100 LVV131100 MFR131100 MPN131100 MZJ131100 NJF131100 NTB131100 OCX131100 OMT131100 OWP131100 PGL131100 PQH131100 QAD131100 QJZ131100 QTV131100 RDR131100 RNN131100 RXJ131100 SHF131100 SRB131100 TAX131100 TKT131100 TUP131100 UEL131100 UOH131100 UYD131100 VHZ131100 VRV131100 WBR131100 WLN131100 WVJ131100 D196636 IX196636 ST196636 ACP196636 AML196636 AWH196636 BGD196636 BPZ196636 BZV196636 CJR196636 CTN196636 DDJ196636 DNF196636 DXB196636 EGX196636 EQT196636 FAP196636 FKL196636 FUH196636 GED196636 GNZ196636 GXV196636 HHR196636 HRN196636 IBJ196636 ILF196636 IVB196636 JEX196636 JOT196636 JYP196636 KIL196636 KSH196636 LCD196636 LLZ196636 LVV196636 MFR196636 MPN196636 MZJ196636 NJF196636 NTB196636 OCX196636 OMT196636 OWP196636 PGL196636 PQH196636 QAD196636 QJZ196636 QTV196636 RDR196636 RNN196636 RXJ196636 SHF196636 SRB196636 TAX196636 TKT196636 TUP196636 UEL196636 UOH196636 UYD196636 VHZ196636 VRV196636 WBR196636 WLN196636 WVJ196636 D262172 IX262172 ST262172 ACP262172 AML262172 AWH262172 BGD262172 BPZ262172 BZV262172 CJR262172 CTN262172 DDJ262172 DNF262172 DXB262172 EGX262172 EQT262172 FAP262172 FKL262172 FUH262172 GED262172 GNZ262172 GXV262172 HHR262172 HRN262172 IBJ262172 ILF262172 IVB262172 JEX262172 JOT262172 JYP262172 KIL262172 KSH262172 LCD262172 LLZ262172 LVV262172 MFR262172 MPN262172 MZJ262172 NJF262172 NTB262172 OCX262172 OMT262172 OWP262172 PGL262172 PQH262172 QAD262172 QJZ262172 QTV262172 RDR262172 RNN262172 RXJ262172 SHF262172 SRB262172 TAX262172 TKT262172 TUP262172 UEL262172 UOH262172 UYD262172 VHZ262172 VRV262172 WBR262172 WLN262172 WVJ262172 D327708 IX327708 ST327708 ACP327708 AML327708 AWH327708 BGD327708 BPZ327708 BZV327708 CJR327708 CTN327708 DDJ327708 DNF327708 DXB327708 EGX327708 EQT327708 FAP327708 FKL327708 FUH327708 GED327708 GNZ327708 GXV327708 HHR327708 HRN327708 IBJ327708 ILF327708 IVB327708 JEX327708 JOT327708 JYP327708 KIL327708 KSH327708 LCD327708 LLZ327708 LVV327708 MFR327708 MPN327708 MZJ327708 NJF327708 NTB327708 OCX327708 OMT327708 OWP327708 PGL327708 PQH327708 QAD327708 QJZ327708 QTV327708 RDR327708 RNN327708 RXJ327708 SHF327708 SRB327708 TAX327708 TKT327708 TUP327708 UEL327708 UOH327708 UYD327708 VHZ327708 VRV327708 WBR327708 WLN327708 WVJ327708 D393244 IX393244 ST393244 ACP393244 AML393244 AWH393244 BGD393244 BPZ393244 BZV393244 CJR393244 CTN393244 DDJ393244 DNF393244 DXB393244 EGX393244 EQT393244 FAP393244 FKL393244 FUH393244 GED393244 GNZ393244 GXV393244 HHR393244 HRN393244 IBJ393244 ILF393244 IVB393244 JEX393244 JOT393244 JYP393244 KIL393244 KSH393244 LCD393244 LLZ393244 LVV393244 MFR393244 MPN393244 MZJ393244 NJF393244 NTB393244 OCX393244 OMT393244 OWP393244 PGL393244 PQH393244 QAD393244 QJZ393244 QTV393244 RDR393244 RNN393244 RXJ393244 SHF393244 SRB393244 TAX393244 TKT393244 TUP393244 UEL393244 UOH393244 UYD393244 VHZ393244 VRV393244 WBR393244 WLN393244 WVJ393244 D458780 IX458780 ST458780 ACP458780 AML458780 AWH458780 BGD458780 BPZ458780 BZV458780 CJR458780 CTN458780 DDJ458780 DNF458780 DXB458780 EGX458780 EQT458780 FAP458780 FKL458780 FUH458780 GED458780 GNZ458780 GXV458780 HHR458780 HRN458780 IBJ458780 ILF458780 IVB458780 JEX458780 JOT458780 JYP458780 KIL458780 KSH458780 LCD458780 LLZ458780 LVV458780 MFR458780 MPN458780 MZJ458780 NJF458780 NTB458780 OCX458780 OMT458780 OWP458780 PGL458780 PQH458780 QAD458780 QJZ458780 QTV458780 RDR458780 RNN458780 RXJ458780 SHF458780 SRB458780 TAX458780 TKT458780 TUP458780 UEL458780 UOH458780 UYD458780 VHZ458780 VRV458780 WBR458780 WLN458780 WVJ458780 D524316 IX524316 ST524316 ACP524316 AML524316 AWH524316 BGD524316 BPZ524316 BZV524316 CJR524316 CTN524316 DDJ524316 DNF524316 DXB524316 EGX524316 EQT524316 FAP524316 FKL524316 FUH524316 GED524316 GNZ524316 GXV524316 HHR524316 HRN524316 IBJ524316 ILF524316 IVB524316 JEX524316 JOT524316 JYP524316 KIL524316 KSH524316 LCD524316 LLZ524316 LVV524316 MFR524316 MPN524316 MZJ524316 NJF524316 NTB524316 OCX524316 OMT524316 OWP524316 PGL524316 PQH524316 QAD524316 QJZ524316 QTV524316 RDR524316 RNN524316 RXJ524316 SHF524316 SRB524316 TAX524316 TKT524316 TUP524316 UEL524316 UOH524316 UYD524316 VHZ524316 VRV524316 WBR524316 WLN524316 WVJ524316 D589852 IX589852 ST589852 ACP589852 AML589852 AWH589852 BGD589852 BPZ589852 BZV589852 CJR589852 CTN589852 DDJ589852 DNF589852 DXB589852 EGX589852 EQT589852 FAP589852 FKL589852 FUH589852 GED589852 GNZ589852 GXV589852 HHR589852 HRN589852 IBJ589852 ILF589852 IVB589852 JEX589852 JOT589852 JYP589852 KIL589852 KSH589852 LCD589852 LLZ589852 LVV589852 MFR589852 MPN589852 MZJ589852 NJF589852 NTB589852 OCX589852 OMT589852 OWP589852 PGL589852 PQH589852 QAD589852 QJZ589852 QTV589852 RDR589852 RNN589852 RXJ589852 SHF589852 SRB589852 TAX589852 TKT589852 TUP589852 UEL589852 UOH589852 UYD589852 VHZ589852 VRV589852 WBR589852 WLN589852 WVJ589852 D655388 IX655388 ST655388 ACP655388 AML655388 AWH655388 BGD655388 BPZ655388 BZV655388 CJR655388 CTN655388 DDJ655388 DNF655388 DXB655388 EGX655388 EQT655388 FAP655388 FKL655388 FUH655388 GED655388 GNZ655388 GXV655388 HHR655388 HRN655388 IBJ655388 ILF655388 IVB655388 JEX655388 JOT655388 JYP655388 KIL655388 KSH655388 LCD655388 LLZ655388 LVV655388 MFR655388 MPN655388 MZJ655388 NJF655388 NTB655388 OCX655388 OMT655388 OWP655388 PGL655388 PQH655388 QAD655388 QJZ655388 QTV655388 RDR655388 RNN655388 RXJ655388 SHF655388 SRB655388 TAX655388 TKT655388 TUP655388 UEL655388 UOH655388 UYD655388 VHZ655388 VRV655388 WBR655388 WLN655388 WVJ655388 D720924 IX720924 ST720924 ACP720924 AML720924 AWH720924 BGD720924 BPZ720924 BZV720924 CJR720924 CTN720924 DDJ720924 DNF720924 DXB720924 EGX720924 EQT720924 FAP720924 FKL720924 FUH720924 GED720924 GNZ720924 GXV720924 HHR720924 HRN720924 IBJ720924 ILF720924 IVB720924 JEX720924 JOT720924 JYP720924 KIL720924 KSH720924 LCD720924 LLZ720924 LVV720924 MFR720924 MPN720924 MZJ720924 NJF720924 NTB720924 OCX720924 OMT720924 OWP720924 PGL720924 PQH720924 QAD720924 QJZ720924 QTV720924 RDR720924 RNN720924 RXJ720924 SHF720924 SRB720924 TAX720924 TKT720924 TUP720924 UEL720924 UOH720924 UYD720924 VHZ720924 VRV720924 WBR720924 WLN720924 WVJ720924 D786460 IX786460 ST786460 ACP786460 AML786460 AWH786460 BGD786460 BPZ786460 BZV786460 CJR786460 CTN786460 DDJ786460 DNF786460 DXB786460 EGX786460 EQT786460 FAP786460 FKL786460 FUH786460 GED786460 GNZ786460 GXV786460 HHR786460 HRN786460 IBJ786460 ILF786460 IVB786460 JEX786460 JOT786460 JYP786460 KIL786460 KSH786460 LCD786460 LLZ786460 LVV786460 MFR786460 MPN786460 MZJ786460 NJF786460 NTB786460 OCX786460 OMT786460 OWP786460 PGL786460 PQH786460 QAD786460 QJZ786460 QTV786460 RDR786460 RNN786460 RXJ786460 SHF786460 SRB786460 TAX786460 TKT786460 TUP786460 UEL786460 UOH786460 UYD786460 VHZ786460 VRV786460 WBR786460 WLN786460 WVJ786460 D851996 IX851996 ST851996 ACP851996 AML851996 AWH851996 BGD851996 BPZ851996 BZV851996 CJR851996 CTN851996 DDJ851996 DNF851996 DXB851996 EGX851996 EQT851996 FAP851996 FKL851996 FUH851996 GED851996 GNZ851996 GXV851996 HHR851996 HRN851996 IBJ851996 ILF851996 IVB851996 JEX851996 JOT851996 JYP851996 KIL851996 KSH851996 LCD851996 LLZ851996 LVV851996 MFR851996 MPN851996 MZJ851996 NJF851996 NTB851996 OCX851996 OMT851996 OWP851996 PGL851996 PQH851996 QAD851996 QJZ851996 QTV851996 RDR851996 RNN851996 RXJ851996 SHF851996 SRB851996 TAX851996 TKT851996 TUP851996 UEL851996 UOH851996 UYD851996 VHZ851996 VRV851996 WBR851996 WLN851996 WVJ851996 D917532 IX917532 ST917532 ACP917532 AML917532 AWH917532 BGD917532 BPZ917532 BZV917532 CJR917532 CTN917532 DDJ917532 DNF917532 DXB917532 EGX917532 EQT917532 FAP917532 FKL917532 FUH917532 GED917532 GNZ917532 GXV917532 HHR917532 HRN917532 IBJ917532 ILF917532 IVB917532 JEX917532 JOT917532 JYP917532 KIL917532 KSH917532 LCD917532 LLZ917532 LVV917532 MFR917532 MPN917532 MZJ917532 NJF917532 NTB917532 OCX917532 OMT917532 OWP917532 PGL917532 PQH917532 QAD917532 QJZ917532 QTV917532 RDR917532 RNN917532 RXJ917532 SHF917532 SRB917532 TAX917532 TKT917532 TUP917532 UEL917532 UOH917532 UYD917532 VHZ917532 VRV917532 WBR917532 WLN917532 WVJ917532 D983068 IX983068 ST983068 ACP983068 AML983068 AWH983068 BGD983068 BPZ983068 BZV983068 CJR983068 CTN983068 DDJ983068 DNF983068 DXB983068 EGX983068 EQT983068 FAP983068 FKL983068 FUH983068 GED983068 GNZ983068 GXV983068 HHR983068 HRN983068 IBJ983068 ILF983068 IVB983068 JEX983068 JOT983068 JYP983068 KIL983068 KSH983068 LCD983068 LLZ983068 LVV983068 MFR983068 MPN983068 MZJ983068 NJF983068 NTB983068 OCX983068 OMT983068 OWP983068 PGL983068 PQH983068 QAD983068 QJZ983068 QTV983068 RDR983068 RNN983068 RXJ983068 SHF983068 SRB983068 TAX983068 TKT983068 TUP983068 UEL983068 UOH983068 UYD983068 VHZ983068 VRV983068 WBR983068 WLN983068 WVJ983068">
      <formula1>2</formula1>
      <formula2>5</formula2>
    </dataValidation>
    <dataValidation type="list" allowBlank="1" showInputMessage="1" showErrorMessage="1" sqref="C9 IW9 SS9 ACO9 AMK9 AWG9 BGC9 BPY9 BZU9 CJQ9 CTM9 DDI9 DNE9 DXA9 EGW9 EQS9 FAO9 FKK9 FUG9 GEC9 GNY9 GXU9 HHQ9 HRM9 IBI9 ILE9 IVA9 JEW9 JOS9 JYO9 KIK9 KSG9 LCC9 LLY9 LVU9 MFQ9 MPM9 MZI9 NJE9 NTA9 OCW9 OMS9 OWO9 PGK9 PQG9 QAC9 QJY9 QTU9 RDQ9 RNM9 RXI9 SHE9 SRA9 TAW9 TKS9 TUO9 UEK9 UOG9 UYC9 VHY9 VRU9 WBQ9 WLM9 WVI9 C65544 IW65544 SS65544 ACO65544 AMK65544 AWG65544 BGC65544 BPY65544 BZU65544 CJQ65544 CTM65544 DDI65544 DNE65544 DXA65544 EGW65544 EQS65544 FAO65544 FKK65544 FUG65544 GEC65544 GNY65544 GXU65544 HHQ65544 HRM65544 IBI65544 ILE65544 IVA65544 JEW65544 JOS65544 JYO65544 KIK65544 KSG65544 LCC65544 LLY65544 LVU65544 MFQ65544 MPM65544 MZI65544 NJE65544 NTA65544 OCW65544 OMS65544 OWO65544 PGK65544 PQG65544 QAC65544 QJY65544 QTU65544 RDQ65544 RNM65544 RXI65544 SHE65544 SRA65544 TAW65544 TKS65544 TUO65544 UEK65544 UOG65544 UYC65544 VHY65544 VRU65544 WBQ65544 WLM65544 WVI65544 C131080 IW131080 SS131080 ACO131080 AMK131080 AWG131080 BGC131080 BPY131080 BZU131080 CJQ131080 CTM131080 DDI131080 DNE131080 DXA131080 EGW131080 EQS131080 FAO131080 FKK131080 FUG131080 GEC131080 GNY131080 GXU131080 HHQ131080 HRM131080 IBI131080 ILE131080 IVA131080 JEW131080 JOS131080 JYO131080 KIK131080 KSG131080 LCC131080 LLY131080 LVU131080 MFQ131080 MPM131080 MZI131080 NJE131080 NTA131080 OCW131080 OMS131080 OWO131080 PGK131080 PQG131080 QAC131080 QJY131080 QTU131080 RDQ131080 RNM131080 RXI131080 SHE131080 SRA131080 TAW131080 TKS131080 TUO131080 UEK131080 UOG131080 UYC131080 VHY131080 VRU131080 WBQ131080 WLM131080 WVI131080 C196616 IW196616 SS196616 ACO196616 AMK196616 AWG196616 BGC196616 BPY196616 BZU196616 CJQ196616 CTM196616 DDI196616 DNE196616 DXA196616 EGW196616 EQS196616 FAO196616 FKK196616 FUG196616 GEC196616 GNY196616 GXU196616 HHQ196616 HRM196616 IBI196616 ILE196616 IVA196616 JEW196616 JOS196616 JYO196616 KIK196616 KSG196616 LCC196616 LLY196616 LVU196616 MFQ196616 MPM196616 MZI196616 NJE196616 NTA196616 OCW196616 OMS196616 OWO196616 PGK196616 PQG196616 QAC196616 QJY196616 QTU196616 RDQ196616 RNM196616 RXI196616 SHE196616 SRA196616 TAW196616 TKS196616 TUO196616 UEK196616 UOG196616 UYC196616 VHY196616 VRU196616 WBQ196616 WLM196616 WVI196616 C262152 IW262152 SS262152 ACO262152 AMK262152 AWG262152 BGC262152 BPY262152 BZU262152 CJQ262152 CTM262152 DDI262152 DNE262152 DXA262152 EGW262152 EQS262152 FAO262152 FKK262152 FUG262152 GEC262152 GNY262152 GXU262152 HHQ262152 HRM262152 IBI262152 ILE262152 IVA262152 JEW262152 JOS262152 JYO262152 KIK262152 KSG262152 LCC262152 LLY262152 LVU262152 MFQ262152 MPM262152 MZI262152 NJE262152 NTA262152 OCW262152 OMS262152 OWO262152 PGK262152 PQG262152 QAC262152 QJY262152 QTU262152 RDQ262152 RNM262152 RXI262152 SHE262152 SRA262152 TAW262152 TKS262152 TUO262152 UEK262152 UOG262152 UYC262152 VHY262152 VRU262152 WBQ262152 WLM262152 WVI262152 C327688 IW327688 SS327688 ACO327688 AMK327688 AWG327688 BGC327688 BPY327688 BZU327688 CJQ327688 CTM327688 DDI327688 DNE327688 DXA327688 EGW327688 EQS327688 FAO327688 FKK327688 FUG327688 GEC327688 GNY327688 GXU327688 HHQ327688 HRM327688 IBI327688 ILE327688 IVA327688 JEW327688 JOS327688 JYO327688 KIK327688 KSG327688 LCC327688 LLY327688 LVU327688 MFQ327688 MPM327688 MZI327688 NJE327688 NTA327688 OCW327688 OMS327688 OWO327688 PGK327688 PQG327688 QAC327688 QJY327688 QTU327688 RDQ327688 RNM327688 RXI327688 SHE327688 SRA327688 TAW327688 TKS327688 TUO327688 UEK327688 UOG327688 UYC327688 VHY327688 VRU327688 WBQ327688 WLM327688 WVI327688 C393224 IW393224 SS393224 ACO393224 AMK393224 AWG393224 BGC393224 BPY393224 BZU393224 CJQ393224 CTM393224 DDI393224 DNE393224 DXA393224 EGW393224 EQS393224 FAO393224 FKK393224 FUG393224 GEC393224 GNY393224 GXU393224 HHQ393224 HRM393224 IBI393224 ILE393224 IVA393224 JEW393224 JOS393224 JYO393224 KIK393224 KSG393224 LCC393224 LLY393224 LVU393224 MFQ393224 MPM393224 MZI393224 NJE393224 NTA393224 OCW393224 OMS393224 OWO393224 PGK393224 PQG393224 QAC393224 QJY393224 QTU393224 RDQ393224 RNM393224 RXI393224 SHE393224 SRA393224 TAW393224 TKS393224 TUO393224 UEK393224 UOG393224 UYC393224 VHY393224 VRU393224 WBQ393224 WLM393224 WVI393224 C458760 IW458760 SS458760 ACO458760 AMK458760 AWG458760 BGC458760 BPY458760 BZU458760 CJQ458760 CTM458760 DDI458760 DNE458760 DXA458760 EGW458760 EQS458760 FAO458760 FKK458760 FUG458760 GEC458760 GNY458760 GXU458760 HHQ458760 HRM458760 IBI458760 ILE458760 IVA458760 JEW458760 JOS458760 JYO458760 KIK458760 KSG458760 LCC458760 LLY458760 LVU458760 MFQ458760 MPM458760 MZI458760 NJE458760 NTA458760 OCW458760 OMS458760 OWO458760 PGK458760 PQG458760 QAC458760 QJY458760 QTU458760 RDQ458760 RNM458760 RXI458760 SHE458760 SRA458760 TAW458760 TKS458760 TUO458760 UEK458760 UOG458760 UYC458760 VHY458760 VRU458760 WBQ458760 WLM458760 WVI458760 C524296 IW524296 SS524296 ACO524296 AMK524296 AWG524296 BGC524296 BPY524296 BZU524296 CJQ524296 CTM524296 DDI524296 DNE524296 DXA524296 EGW524296 EQS524296 FAO524296 FKK524296 FUG524296 GEC524296 GNY524296 GXU524296 HHQ524296 HRM524296 IBI524296 ILE524296 IVA524296 JEW524296 JOS524296 JYO524296 KIK524296 KSG524296 LCC524296 LLY524296 LVU524296 MFQ524296 MPM524296 MZI524296 NJE524296 NTA524296 OCW524296 OMS524296 OWO524296 PGK524296 PQG524296 QAC524296 QJY524296 QTU524296 RDQ524296 RNM524296 RXI524296 SHE524296 SRA524296 TAW524296 TKS524296 TUO524296 UEK524296 UOG524296 UYC524296 VHY524296 VRU524296 WBQ524296 WLM524296 WVI524296 C589832 IW589832 SS589832 ACO589832 AMK589832 AWG589832 BGC589832 BPY589832 BZU589832 CJQ589832 CTM589832 DDI589832 DNE589832 DXA589832 EGW589832 EQS589832 FAO589832 FKK589832 FUG589832 GEC589832 GNY589832 GXU589832 HHQ589832 HRM589832 IBI589832 ILE589832 IVA589832 JEW589832 JOS589832 JYO589832 KIK589832 KSG589832 LCC589832 LLY589832 LVU589832 MFQ589832 MPM589832 MZI589832 NJE589832 NTA589832 OCW589832 OMS589832 OWO589832 PGK589832 PQG589832 QAC589832 QJY589832 QTU589832 RDQ589832 RNM589832 RXI589832 SHE589832 SRA589832 TAW589832 TKS589832 TUO589832 UEK589832 UOG589832 UYC589832 VHY589832 VRU589832 WBQ589832 WLM589832 WVI589832 C655368 IW655368 SS655368 ACO655368 AMK655368 AWG655368 BGC655368 BPY655368 BZU655368 CJQ655368 CTM655368 DDI655368 DNE655368 DXA655368 EGW655368 EQS655368 FAO655368 FKK655368 FUG655368 GEC655368 GNY655368 GXU655368 HHQ655368 HRM655368 IBI655368 ILE655368 IVA655368 JEW655368 JOS655368 JYO655368 KIK655368 KSG655368 LCC655368 LLY655368 LVU655368 MFQ655368 MPM655368 MZI655368 NJE655368 NTA655368 OCW655368 OMS655368 OWO655368 PGK655368 PQG655368 QAC655368 QJY655368 QTU655368 RDQ655368 RNM655368 RXI655368 SHE655368 SRA655368 TAW655368 TKS655368 TUO655368 UEK655368 UOG655368 UYC655368 VHY655368 VRU655368 WBQ655368 WLM655368 WVI655368 C720904 IW720904 SS720904 ACO720904 AMK720904 AWG720904 BGC720904 BPY720904 BZU720904 CJQ720904 CTM720904 DDI720904 DNE720904 DXA720904 EGW720904 EQS720904 FAO720904 FKK720904 FUG720904 GEC720904 GNY720904 GXU720904 HHQ720904 HRM720904 IBI720904 ILE720904 IVA720904 JEW720904 JOS720904 JYO720904 KIK720904 KSG720904 LCC720904 LLY720904 LVU720904 MFQ720904 MPM720904 MZI720904 NJE720904 NTA720904 OCW720904 OMS720904 OWO720904 PGK720904 PQG720904 QAC720904 QJY720904 QTU720904 RDQ720904 RNM720904 RXI720904 SHE720904 SRA720904 TAW720904 TKS720904 TUO720904 UEK720904 UOG720904 UYC720904 VHY720904 VRU720904 WBQ720904 WLM720904 WVI720904 C786440 IW786440 SS786440 ACO786440 AMK786440 AWG786440 BGC786440 BPY786440 BZU786440 CJQ786440 CTM786440 DDI786440 DNE786440 DXA786440 EGW786440 EQS786440 FAO786440 FKK786440 FUG786440 GEC786440 GNY786440 GXU786440 HHQ786440 HRM786440 IBI786440 ILE786440 IVA786440 JEW786440 JOS786440 JYO786440 KIK786440 KSG786440 LCC786440 LLY786440 LVU786440 MFQ786440 MPM786440 MZI786440 NJE786440 NTA786440 OCW786440 OMS786440 OWO786440 PGK786440 PQG786440 QAC786440 QJY786440 QTU786440 RDQ786440 RNM786440 RXI786440 SHE786440 SRA786440 TAW786440 TKS786440 TUO786440 UEK786440 UOG786440 UYC786440 VHY786440 VRU786440 WBQ786440 WLM786440 WVI786440 C851976 IW851976 SS851976 ACO851976 AMK851976 AWG851976 BGC851976 BPY851976 BZU851976 CJQ851976 CTM851976 DDI851976 DNE851976 DXA851976 EGW851976 EQS851976 FAO851976 FKK851976 FUG851976 GEC851976 GNY851976 GXU851976 HHQ851976 HRM851976 IBI851976 ILE851976 IVA851976 JEW851976 JOS851976 JYO851976 KIK851976 KSG851976 LCC851976 LLY851976 LVU851976 MFQ851976 MPM851976 MZI851976 NJE851976 NTA851976 OCW851976 OMS851976 OWO851976 PGK851976 PQG851976 QAC851976 QJY851976 QTU851976 RDQ851976 RNM851976 RXI851976 SHE851976 SRA851976 TAW851976 TKS851976 TUO851976 UEK851976 UOG851976 UYC851976 VHY851976 VRU851976 WBQ851976 WLM851976 WVI851976 C917512 IW917512 SS917512 ACO917512 AMK917512 AWG917512 BGC917512 BPY917512 BZU917512 CJQ917512 CTM917512 DDI917512 DNE917512 DXA917512 EGW917512 EQS917512 FAO917512 FKK917512 FUG917512 GEC917512 GNY917512 GXU917512 HHQ917512 HRM917512 IBI917512 ILE917512 IVA917512 JEW917512 JOS917512 JYO917512 KIK917512 KSG917512 LCC917512 LLY917512 LVU917512 MFQ917512 MPM917512 MZI917512 NJE917512 NTA917512 OCW917512 OMS917512 OWO917512 PGK917512 PQG917512 QAC917512 QJY917512 QTU917512 RDQ917512 RNM917512 RXI917512 SHE917512 SRA917512 TAW917512 TKS917512 TUO917512 UEK917512 UOG917512 UYC917512 VHY917512 VRU917512 WBQ917512 WLM917512 WVI917512 C983048 IW983048 SS983048 ACO983048 AMK983048 AWG983048 BGC983048 BPY983048 BZU983048 CJQ983048 CTM983048 DDI983048 DNE983048 DXA983048 EGW983048 EQS983048 FAO983048 FKK983048 FUG983048 GEC983048 GNY983048 GXU983048 HHQ983048 HRM983048 IBI983048 ILE983048 IVA983048 JEW983048 JOS983048 JYO983048 KIK983048 KSG983048 LCC983048 LLY983048 LVU983048 MFQ983048 MPM983048 MZI983048 NJE983048 NTA983048 OCW983048 OMS983048 OWO983048 PGK983048 PQG983048 QAC983048 QJY983048 QTU983048 RDQ983048 RNM983048 RXI983048 SHE983048 SRA983048 TAW983048 TKS983048 TUO983048 UEK983048 UOG983048 UYC983048 VHY983048 VRU983048 WBQ983048 WLM983048 WVI983048">
      <formula1>"Com Desoneração, Sem Desoneração"</formula1>
    </dataValidation>
    <dataValidation type="list" allowBlank="1" showInputMessage="1" showErrorMessage="1" sqref="C13 IW13 SS13 ACO13 AMK13 AWG13 BGC13 BPY13 BZU13 CJQ13 CTM13 DDI13 DNE13 DXA13 EGW13 EQS13 FAO13 FKK13 FUG13 GEC13 GNY13 GXU13 HHQ13 HRM13 IBI13 ILE13 IVA13 JEW13 JOS13 JYO13 KIK13 KSG13 LCC13 LLY13 LVU13 MFQ13 MPM13 MZI13 NJE13 NTA13 OCW13 OMS13 OWO13 PGK13 PQG13 QAC13 QJY13 QTU13 RDQ13 RNM13 RXI13 SHE13 SRA13 TAW13 TKS13 TUO13 UEK13 UOG13 UYC13 VHY13 VRU13 WBQ13 WLM13 WVI13 C65548 IW65548 SS65548 ACO65548 AMK65548 AWG65548 BGC65548 BPY65548 BZU65548 CJQ65548 CTM65548 DDI65548 DNE65548 DXA65548 EGW65548 EQS65548 FAO65548 FKK65548 FUG65548 GEC65548 GNY65548 GXU65548 HHQ65548 HRM65548 IBI65548 ILE65548 IVA65548 JEW65548 JOS65548 JYO65548 KIK65548 KSG65548 LCC65548 LLY65548 LVU65548 MFQ65548 MPM65548 MZI65548 NJE65548 NTA65548 OCW65548 OMS65548 OWO65548 PGK65548 PQG65548 QAC65548 QJY65548 QTU65548 RDQ65548 RNM65548 RXI65548 SHE65548 SRA65548 TAW65548 TKS65548 TUO65548 UEK65548 UOG65548 UYC65548 VHY65548 VRU65548 WBQ65548 WLM65548 WVI65548 C131084 IW131084 SS131084 ACO131084 AMK131084 AWG131084 BGC131084 BPY131084 BZU131084 CJQ131084 CTM131084 DDI131084 DNE131084 DXA131084 EGW131084 EQS131084 FAO131084 FKK131084 FUG131084 GEC131084 GNY131084 GXU131084 HHQ131084 HRM131084 IBI131084 ILE131084 IVA131084 JEW131084 JOS131084 JYO131084 KIK131084 KSG131084 LCC131084 LLY131084 LVU131084 MFQ131084 MPM131084 MZI131084 NJE131084 NTA131084 OCW131084 OMS131084 OWO131084 PGK131084 PQG131084 QAC131084 QJY131084 QTU131084 RDQ131084 RNM131084 RXI131084 SHE131084 SRA131084 TAW131084 TKS131084 TUO131084 UEK131084 UOG131084 UYC131084 VHY131084 VRU131084 WBQ131084 WLM131084 WVI131084 C196620 IW196620 SS196620 ACO196620 AMK196620 AWG196620 BGC196620 BPY196620 BZU196620 CJQ196620 CTM196620 DDI196620 DNE196620 DXA196620 EGW196620 EQS196620 FAO196620 FKK196620 FUG196620 GEC196620 GNY196620 GXU196620 HHQ196620 HRM196620 IBI196620 ILE196620 IVA196620 JEW196620 JOS196620 JYO196620 KIK196620 KSG196620 LCC196620 LLY196620 LVU196620 MFQ196620 MPM196620 MZI196620 NJE196620 NTA196620 OCW196620 OMS196620 OWO196620 PGK196620 PQG196620 QAC196620 QJY196620 QTU196620 RDQ196620 RNM196620 RXI196620 SHE196620 SRA196620 TAW196620 TKS196620 TUO196620 UEK196620 UOG196620 UYC196620 VHY196620 VRU196620 WBQ196620 WLM196620 WVI196620 C262156 IW262156 SS262156 ACO262156 AMK262156 AWG262156 BGC262156 BPY262156 BZU262156 CJQ262156 CTM262156 DDI262156 DNE262156 DXA262156 EGW262156 EQS262156 FAO262156 FKK262156 FUG262156 GEC262156 GNY262156 GXU262156 HHQ262156 HRM262156 IBI262156 ILE262156 IVA262156 JEW262156 JOS262156 JYO262156 KIK262156 KSG262156 LCC262156 LLY262156 LVU262156 MFQ262156 MPM262156 MZI262156 NJE262156 NTA262156 OCW262156 OMS262156 OWO262156 PGK262156 PQG262156 QAC262156 QJY262156 QTU262156 RDQ262156 RNM262156 RXI262156 SHE262156 SRA262156 TAW262156 TKS262156 TUO262156 UEK262156 UOG262156 UYC262156 VHY262156 VRU262156 WBQ262156 WLM262156 WVI262156 C327692 IW327692 SS327692 ACO327692 AMK327692 AWG327692 BGC327692 BPY327692 BZU327692 CJQ327692 CTM327692 DDI327692 DNE327692 DXA327692 EGW327692 EQS327692 FAO327692 FKK327692 FUG327692 GEC327692 GNY327692 GXU327692 HHQ327692 HRM327692 IBI327692 ILE327692 IVA327692 JEW327692 JOS327692 JYO327692 KIK327692 KSG327692 LCC327692 LLY327692 LVU327692 MFQ327692 MPM327692 MZI327692 NJE327692 NTA327692 OCW327692 OMS327692 OWO327692 PGK327692 PQG327692 QAC327692 QJY327692 QTU327692 RDQ327692 RNM327692 RXI327692 SHE327692 SRA327692 TAW327692 TKS327692 TUO327692 UEK327692 UOG327692 UYC327692 VHY327692 VRU327692 WBQ327692 WLM327692 WVI327692 C393228 IW393228 SS393228 ACO393228 AMK393228 AWG393228 BGC393228 BPY393228 BZU393228 CJQ393228 CTM393228 DDI393228 DNE393228 DXA393228 EGW393228 EQS393228 FAO393228 FKK393228 FUG393228 GEC393228 GNY393228 GXU393228 HHQ393228 HRM393228 IBI393228 ILE393228 IVA393228 JEW393228 JOS393228 JYO393228 KIK393228 KSG393228 LCC393228 LLY393228 LVU393228 MFQ393228 MPM393228 MZI393228 NJE393228 NTA393228 OCW393228 OMS393228 OWO393228 PGK393228 PQG393228 QAC393228 QJY393228 QTU393228 RDQ393228 RNM393228 RXI393228 SHE393228 SRA393228 TAW393228 TKS393228 TUO393228 UEK393228 UOG393228 UYC393228 VHY393228 VRU393228 WBQ393228 WLM393228 WVI393228 C458764 IW458764 SS458764 ACO458764 AMK458764 AWG458764 BGC458764 BPY458764 BZU458764 CJQ458764 CTM458764 DDI458764 DNE458764 DXA458764 EGW458764 EQS458764 FAO458764 FKK458764 FUG458764 GEC458764 GNY458764 GXU458764 HHQ458764 HRM458764 IBI458764 ILE458764 IVA458764 JEW458764 JOS458764 JYO458764 KIK458764 KSG458764 LCC458764 LLY458764 LVU458764 MFQ458764 MPM458764 MZI458764 NJE458764 NTA458764 OCW458764 OMS458764 OWO458764 PGK458764 PQG458764 QAC458764 QJY458764 QTU458764 RDQ458764 RNM458764 RXI458764 SHE458764 SRA458764 TAW458764 TKS458764 TUO458764 UEK458764 UOG458764 UYC458764 VHY458764 VRU458764 WBQ458764 WLM458764 WVI458764 C524300 IW524300 SS524300 ACO524300 AMK524300 AWG524300 BGC524300 BPY524300 BZU524300 CJQ524300 CTM524300 DDI524300 DNE524300 DXA524300 EGW524300 EQS524300 FAO524300 FKK524300 FUG524300 GEC524300 GNY524300 GXU524300 HHQ524300 HRM524300 IBI524300 ILE524300 IVA524300 JEW524300 JOS524300 JYO524300 KIK524300 KSG524300 LCC524300 LLY524300 LVU524300 MFQ524300 MPM524300 MZI524300 NJE524300 NTA524300 OCW524300 OMS524300 OWO524300 PGK524300 PQG524300 QAC524300 QJY524300 QTU524300 RDQ524300 RNM524300 RXI524300 SHE524300 SRA524300 TAW524300 TKS524300 TUO524300 UEK524300 UOG524300 UYC524300 VHY524300 VRU524300 WBQ524300 WLM524300 WVI524300 C589836 IW589836 SS589836 ACO589836 AMK589836 AWG589836 BGC589836 BPY589836 BZU589836 CJQ589836 CTM589836 DDI589836 DNE589836 DXA589836 EGW589836 EQS589836 FAO589836 FKK589836 FUG589836 GEC589836 GNY589836 GXU589836 HHQ589836 HRM589836 IBI589836 ILE589836 IVA589836 JEW589836 JOS589836 JYO589836 KIK589836 KSG589836 LCC589836 LLY589836 LVU589836 MFQ589836 MPM589836 MZI589836 NJE589836 NTA589836 OCW589836 OMS589836 OWO589836 PGK589836 PQG589836 QAC589836 QJY589836 QTU589836 RDQ589836 RNM589836 RXI589836 SHE589836 SRA589836 TAW589836 TKS589836 TUO589836 UEK589836 UOG589836 UYC589836 VHY589836 VRU589836 WBQ589836 WLM589836 WVI589836 C655372 IW655372 SS655372 ACO655372 AMK655372 AWG655372 BGC655372 BPY655372 BZU655372 CJQ655372 CTM655372 DDI655372 DNE655372 DXA655372 EGW655372 EQS655372 FAO655372 FKK655372 FUG655372 GEC655372 GNY655372 GXU655372 HHQ655372 HRM655372 IBI655372 ILE655372 IVA655372 JEW655372 JOS655372 JYO655372 KIK655372 KSG655372 LCC655372 LLY655372 LVU655372 MFQ655372 MPM655372 MZI655372 NJE655372 NTA655372 OCW655372 OMS655372 OWO655372 PGK655372 PQG655372 QAC655372 QJY655372 QTU655372 RDQ655372 RNM655372 RXI655372 SHE655372 SRA655372 TAW655372 TKS655372 TUO655372 UEK655372 UOG655372 UYC655372 VHY655372 VRU655372 WBQ655372 WLM655372 WVI655372 C720908 IW720908 SS720908 ACO720908 AMK720908 AWG720908 BGC720908 BPY720908 BZU720908 CJQ720908 CTM720908 DDI720908 DNE720908 DXA720908 EGW720908 EQS720908 FAO720908 FKK720908 FUG720908 GEC720908 GNY720908 GXU720908 HHQ720908 HRM720908 IBI720908 ILE720908 IVA720908 JEW720908 JOS720908 JYO720908 KIK720908 KSG720908 LCC720908 LLY720908 LVU720908 MFQ720908 MPM720908 MZI720908 NJE720908 NTA720908 OCW720908 OMS720908 OWO720908 PGK720908 PQG720908 QAC720908 QJY720908 QTU720908 RDQ720908 RNM720908 RXI720908 SHE720908 SRA720908 TAW720908 TKS720908 TUO720908 UEK720908 UOG720908 UYC720908 VHY720908 VRU720908 WBQ720908 WLM720908 WVI720908 C786444 IW786444 SS786444 ACO786444 AMK786444 AWG786444 BGC786444 BPY786444 BZU786444 CJQ786444 CTM786444 DDI786444 DNE786444 DXA786444 EGW786444 EQS786444 FAO786444 FKK786444 FUG786444 GEC786444 GNY786444 GXU786444 HHQ786444 HRM786444 IBI786444 ILE786444 IVA786444 JEW786444 JOS786444 JYO786444 KIK786444 KSG786444 LCC786444 LLY786444 LVU786444 MFQ786444 MPM786444 MZI786444 NJE786444 NTA786444 OCW786444 OMS786444 OWO786444 PGK786444 PQG786444 QAC786444 QJY786444 QTU786444 RDQ786444 RNM786444 RXI786444 SHE786444 SRA786444 TAW786444 TKS786444 TUO786444 UEK786444 UOG786444 UYC786444 VHY786444 VRU786444 WBQ786444 WLM786444 WVI786444 C851980 IW851980 SS851980 ACO851980 AMK851980 AWG851980 BGC851980 BPY851980 BZU851980 CJQ851980 CTM851980 DDI851980 DNE851980 DXA851980 EGW851980 EQS851980 FAO851980 FKK851980 FUG851980 GEC851980 GNY851980 GXU851980 HHQ851980 HRM851980 IBI851980 ILE851980 IVA851980 JEW851980 JOS851980 JYO851980 KIK851980 KSG851980 LCC851980 LLY851980 LVU851980 MFQ851980 MPM851980 MZI851980 NJE851980 NTA851980 OCW851980 OMS851980 OWO851980 PGK851980 PQG851980 QAC851980 QJY851980 QTU851980 RDQ851980 RNM851980 RXI851980 SHE851980 SRA851980 TAW851980 TKS851980 TUO851980 UEK851980 UOG851980 UYC851980 VHY851980 VRU851980 WBQ851980 WLM851980 WVI851980 C917516 IW917516 SS917516 ACO917516 AMK917516 AWG917516 BGC917516 BPY917516 BZU917516 CJQ917516 CTM917516 DDI917516 DNE917516 DXA917516 EGW917516 EQS917516 FAO917516 FKK917516 FUG917516 GEC917516 GNY917516 GXU917516 HHQ917516 HRM917516 IBI917516 ILE917516 IVA917516 JEW917516 JOS917516 JYO917516 KIK917516 KSG917516 LCC917516 LLY917516 LVU917516 MFQ917516 MPM917516 MZI917516 NJE917516 NTA917516 OCW917516 OMS917516 OWO917516 PGK917516 PQG917516 QAC917516 QJY917516 QTU917516 RDQ917516 RNM917516 RXI917516 SHE917516 SRA917516 TAW917516 TKS917516 TUO917516 UEK917516 UOG917516 UYC917516 VHY917516 VRU917516 WBQ917516 WLM917516 WVI917516 C983052 IW983052 SS983052 ACO983052 AMK983052 AWG983052 BGC983052 BPY983052 BZU983052 CJQ983052 CTM983052 DDI983052 DNE983052 DXA983052 EGW983052 EQS983052 FAO983052 FKK983052 FUG983052 GEC983052 GNY983052 GXU983052 HHQ983052 HRM983052 IBI983052 ILE983052 IVA983052 JEW983052 JOS983052 JYO983052 KIK983052 KSG983052 LCC983052 LLY983052 LVU983052 MFQ983052 MPM983052 MZI983052 NJE983052 NTA983052 OCW983052 OMS983052 OWO983052 PGK983052 PQG983052 QAC983052 QJY983052 QTU983052 RDQ983052 RNM983052 RXI983052 SHE983052 SRA983052 TAW983052 TKS983052 TUO983052 UEK983052 UOG983052 UYC983052 VHY983052 VRU983052 WBQ983052 WLM983052 WVI983052">
      <mc:AlternateContent xmlns:x12ac="http://schemas.microsoft.com/office/spreadsheetml/2011/1/ac" xmlns:mc="http://schemas.openxmlformats.org/markup-compatibility/2006">
        <mc:Choice Requires="x12ac">
          <x12ac:list>Edificações, Fornecimento de Materiais e Equipamentos," Redes de Água, Esgoto ou Correlatas", Rodovias e Ferrovias," Portuárias, Marítimas e Fluviais",</x12ac:list>
        </mc:Choice>
        <mc:Fallback>
          <formula1>"Edificações, Fornecimento de Materiais e Equipamentos, Redes de Água, Esgoto ou Correlatas, Rodovias e Ferrovias, Portuárias, Marítimas e Fluviais,"</formula1>
        </mc:Fallback>
      </mc:AlternateContent>
    </dataValidation>
  </dataValidations>
  <printOptions horizontalCentered="1"/>
  <pageMargins left="0.51181102362204722" right="0.51181102362204722" top="0.78740157480314965" bottom="0.78740157480314965" header="0.31496062992125984" footer="0.31496062992125984"/>
  <pageSetup paperSize="9" fitToHeight="0"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B3:I34"/>
  <sheetViews>
    <sheetView view="pageBreakPreview" zoomScale="80" zoomScaleNormal="100" zoomScaleSheetLayoutView="80" workbookViewId="0">
      <selection activeCell="F13" sqref="F13"/>
    </sheetView>
  </sheetViews>
  <sheetFormatPr defaultRowHeight="15" x14ac:dyDescent="0.25"/>
  <cols>
    <col min="2" max="2" width="11.7109375" customWidth="1"/>
    <col min="3" max="3" width="38.42578125" customWidth="1"/>
    <col min="5" max="5" width="13.28515625" customWidth="1"/>
    <col min="6" max="6" width="12.7109375" customWidth="1"/>
    <col min="7" max="7" width="13.5703125" customWidth="1"/>
    <col min="8" max="8" width="23.140625" customWidth="1"/>
  </cols>
  <sheetData>
    <row r="3" spans="2:9" ht="15.75" thickBot="1" x14ac:dyDescent="0.3">
      <c r="B3" s="294" t="s">
        <v>68</v>
      </c>
      <c r="C3" s="295"/>
      <c r="D3" s="295"/>
      <c r="E3" s="295"/>
      <c r="F3" s="295"/>
      <c r="G3" s="295"/>
      <c r="H3" s="296"/>
    </row>
    <row r="4" spans="2:9" ht="15.75" thickBot="1" x14ac:dyDescent="0.3">
      <c r="B4" s="65" t="s">
        <v>128</v>
      </c>
      <c r="C4" s="66"/>
      <c r="D4" s="66"/>
      <c r="E4" s="66"/>
      <c r="F4" s="66"/>
      <c r="G4" s="66"/>
      <c r="H4" s="67"/>
    </row>
    <row r="5" spans="2:9" x14ac:dyDescent="0.25">
      <c r="B5" s="297" t="s">
        <v>170</v>
      </c>
      <c r="C5" s="298"/>
      <c r="D5" s="298"/>
      <c r="E5" s="298"/>
      <c r="F5" s="299"/>
      <c r="G5" s="68" t="s">
        <v>69</v>
      </c>
      <c r="H5" s="69" t="s">
        <v>127</v>
      </c>
    </row>
    <row r="6" spans="2:9" ht="15.75" thickBot="1" x14ac:dyDescent="0.3">
      <c r="B6" s="70" t="s">
        <v>70</v>
      </c>
      <c r="C6" s="71"/>
      <c r="D6" s="71"/>
      <c r="E6" s="71"/>
      <c r="F6" s="71"/>
      <c r="G6" s="72" t="s">
        <v>1</v>
      </c>
      <c r="H6" s="73" t="s">
        <v>71</v>
      </c>
    </row>
    <row r="7" spans="2:9" ht="15.75" thickBot="1" x14ac:dyDescent="0.3">
      <c r="B7" s="300" t="s">
        <v>72</v>
      </c>
      <c r="C7" s="301"/>
      <c r="D7" s="301"/>
      <c r="E7" s="301"/>
      <c r="F7" s="74"/>
      <c r="G7" s="75" t="s">
        <v>55</v>
      </c>
      <c r="H7" s="76">
        <v>0.2051</v>
      </c>
    </row>
    <row r="8" spans="2:9" ht="15.75" thickBot="1" x14ac:dyDescent="0.3">
      <c r="B8" s="77"/>
      <c r="C8" s="78" t="s">
        <v>73</v>
      </c>
      <c r="D8" s="78" t="s">
        <v>19</v>
      </c>
      <c r="E8" s="79" t="s">
        <v>74</v>
      </c>
      <c r="F8" s="78" t="s">
        <v>75</v>
      </c>
      <c r="G8" s="80" t="s">
        <v>76</v>
      </c>
      <c r="H8" s="81" t="s">
        <v>77</v>
      </c>
    </row>
    <row r="9" spans="2:9" ht="36" x14ac:dyDescent="0.25">
      <c r="B9" s="282" t="s">
        <v>78</v>
      </c>
      <c r="C9" s="114" t="s">
        <v>79</v>
      </c>
      <c r="D9" s="83" t="s">
        <v>80</v>
      </c>
      <c r="E9" s="84">
        <f>5*4*4</f>
        <v>80</v>
      </c>
      <c r="F9" s="84">
        <v>112.44</v>
      </c>
      <c r="G9" s="85">
        <f>ROUND(E9*F9,2)</f>
        <v>8995.2000000000007</v>
      </c>
      <c r="H9" s="86"/>
      <c r="I9" t="s">
        <v>134</v>
      </c>
    </row>
    <row r="10" spans="2:9" ht="24" x14ac:dyDescent="0.25">
      <c r="B10" s="282"/>
      <c r="C10" s="82" t="s">
        <v>96</v>
      </c>
      <c r="D10" s="83" t="s">
        <v>80</v>
      </c>
      <c r="E10" s="84">
        <f>40*4*5</f>
        <v>800</v>
      </c>
      <c r="F10" s="84">
        <v>37.93</v>
      </c>
      <c r="G10" s="85">
        <f t="shared" ref="G10:G12" si="0">ROUND(E10*F10,2)</f>
        <v>30344</v>
      </c>
      <c r="H10" s="87"/>
      <c r="I10" t="s">
        <v>134</v>
      </c>
    </row>
    <row r="11" spans="2:9" ht="24" x14ac:dyDescent="0.25">
      <c r="B11" s="282"/>
      <c r="C11" s="82" t="s">
        <v>81</v>
      </c>
      <c r="D11" s="83" t="s">
        <v>80</v>
      </c>
      <c r="E11" s="84">
        <v>20</v>
      </c>
      <c r="F11" s="84">
        <v>31</v>
      </c>
      <c r="G11" s="85">
        <f t="shared" si="0"/>
        <v>620</v>
      </c>
      <c r="H11" s="87"/>
      <c r="I11" t="s">
        <v>134</v>
      </c>
    </row>
    <row r="12" spans="2:9" ht="24" x14ac:dyDescent="0.25">
      <c r="B12" s="282"/>
      <c r="C12" s="82" t="s">
        <v>82</v>
      </c>
      <c r="D12" s="83" t="s">
        <v>80</v>
      </c>
      <c r="E12" s="84">
        <v>20</v>
      </c>
      <c r="F12" s="84">
        <v>15</v>
      </c>
      <c r="G12" s="85">
        <f t="shared" si="0"/>
        <v>300</v>
      </c>
      <c r="H12" s="87"/>
      <c r="I12" t="s">
        <v>134</v>
      </c>
    </row>
    <row r="13" spans="2:9" x14ac:dyDescent="0.25">
      <c r="B13" s="282"/>
      <c r="C13" s="88"/>
      <c r="D13" s="89"/>
      <c r="E13" s="90"/>
      <c r="F13" s="90"/>
      <c r="G13" s="91"/>
      <c r="H13" s="92">
        <f>SUM(G9:G12)</f>
        <v>40259.199999999997</v>
      </c>
    </row>
    <row r="14" spans="2:9" x14ac:dyDescent="0.25">
      <c r="B14" s="77"/>
      <c r="C14" s="93" t="s">
        <v>83</v>
      </c>
      <c r="D14" s="93" t="s">
        <v>84</v>
      </c>
      <c r="E14" s="94" t="s">
        <v>85</v>
      </c>
      <c r="F14" s="283"/>
      <c r="G14" s="283"/>
      <c r="H14" s="284"/>
    </row>
    <row r="15" spans="2:9" x14ac:dyDescent="0.25">
      <c r="B15" s="282" t="s">
        <v>86</v>
      </c>
      <c r="C15" s="95" t="s">
        <v>87</v>
      </c>
      <c r="D15" s="96"/>
      <c r="E15" s="97">
        <f>H13</f>
        <v>40259.199999999997</v>
      </c>
      <c r="F15" s="285"/>
      <c r="G15" s="286"/>
      <c r="H15" s="287"/>
    </row>
    <row r="16" spans="2:9" x14ac:dyDescent="0.25">
      <c r="B16" s="282"/>
      <c r="C16" s="95" t="s">
        <v>88</v>
      </c>
      <c r="D16" s="98">
        <f>BDI!D36</f>
        <v>0.24666704095238123</v>
      </c>
      <c r="E16" s="97">
        <f>ROUND(E15*D16,2)</f>
        <v>9930.6200000000008</v>
      </c>
      <c r="F16" s="288"/>
      <c r="G16" s="289"/>
      <c r="H16" s="290"/>
    </row>
    <row r="17" spans="2:8" ht="15.75" thickBot="1" x14ac:dyDescent="0.3">
      <c r="B17" s="99"/>
      <c r="C17" s="100" t="s">
        <v>89</v>
      </c>
      <c r="D17" s="101"/>
      <c r="E17" s="102">
        <f>E15+E16</f>
        <v>50189.82</v>
      </c>
      <c r="F17" s="291"/>
      <c r="G17" s="292"/>
      <c r="H17" s="293"/>
    </row>
    <row r="18" spans="2:8" x14ac:dyDescent="0.25">
      <c r="B18" s="275" t="s">
        <v>138</v>
      </c>
      <c r="C18" s="275"/>
      <c r="D18" s="109"/>
      <c r="E18" s="110"/>
      <c r="F18" s="108"/>
      <c r="G18" s="108"/>
      <c r="H18" s="108"/>
    </row>
    <row r="19" spans="2:8" x14ac:dyDescent="0.25">
      <c r="B19" s="276" t="s">
        <v>5126</v>
      </c>
      <c r="C19" s="276"/>
      <c r="D19" s="109"/>
      <c r="E19" s="110"/>
      <c r="F19" s="108"/>
      <c r="G19" s="108"/>
      <c r="H19" s="108"/>
    </row>
    <row r="20" spans="2:8" x14ac:dyDescent="0.25">
      <c r="B20" s="276" t="s">
        <v>139</v>
      </c>
      <c r="C20" s="276"/>
      <c r="D20" s="109"/>
      <c r="E20" s="110"/>
      <c r="F20" s="108"/>
      <c r="G20" s="108"/>
      <c r="H20" s="108"/>
    </row>
    <row r="21" spans="2:8" ht="58.5" customHeight="1" x14ac:dyDescent="0.25">
      <c r="B21" s="279" t="e">
        <f>#REF!</f>
        <v>#REF!</v>
      </c>
      <c r="C21" s="249"/>
      <c r="D21" s="249"/>
      <c r="E21" s="249"/>
      <c r="F21" s="249"/>
      <c r="G21" s="249"/>
      <c r="H21" s="249"/>
    </row>
    <row r="22" spans="2:8" ht="15.75" x14ac:dyDescent="0.25">
      <c r="B22" s="280"/>
      <c r="C22" s="280"/>
      <c r="D22" s="280"/>
      <c r="E22" s="280"/>
      <c r="F22" s="105"/>
      <c r="G22" s="105"/>
      <c r="H22" s="106"/>
    </row>
    <row r="23" spans="2:8" ht="15.75" x14ac:dyDescent="0.25">
      <c r="B23" s="280"/>
      <c r="C23" s="280"/>
      <c r="D23" s="280"/>
      <c r="E23" s="280"/>
      <c r="F23" s="105"/>
      <c r="G23" s="105"/>
      <c r="H23" s="106"/>
    </row>
    <row r="24" spans="2:8" x14ac:dyDescent="0.25">
      <c r="B24" s="281"/>
      <c r="C24" s="281"/>
      <c r="D24" s="281"/>
      <c r="E24" s="281"/>
      <c r="F24" s="105"/>
      <c r="G24" s="105"/>
      <c r="H24" s="106"/>
    </row>
    <row r="25" spans="2:8" ht="15.75" x14ac:dyDescent="0.25">
      <c r="B25" s="280"/>
      <c r="C25" s="280"/>
      <c r="D25" s="280"/>
      <c r="E25" s="280"/>
      <c r="F25" s="105"/>
      <c r="G25" s="105"/>
      <c r="H25" s="106"/>
    </row>
    <row r="27" spans="2:8" x14ac:dyDescent="0.25">
      <c r="C27" s="107"/>
      <c r="D27" s="104"/>
      <c r="E27" s="106"/>
      <c r="F27" s="105"/>
      <c r="G27" s="106"/>
    </row>
    <row r="28" spans="2:8" x14ac:dyDescent="0.25">
      <c r="C28" s="107"/>
      <c r="D28" s="104"/>
      <c r="E28" s="106"/>
      <c r="F28" s="105"/>
      <c r="G28" s="106"/>
    </row>
    <row r="29" spans="2:8" x14ac:dyDescent="0.25">
      <c r="C29" s="107"/>
      <c r="D29" s="104"/>
      <c r="E29" s="106"/>
      <c r="F29" s="105"/>
      <c r="G29" s="106"/>
    </row>
    <row r="30" spans="2:8" x14ac:dyDescent="0.25">
      <c r="C30" s="107"/>
      <c r="D30" s="104"/>
      <c r="E30" s="106"/>
      <c r="F30" s="105"/>
      <c r="G30" s="106"/>
    </row>
    <row r="31" spans="2:8" x14ac:dyDescent="0.25">
      <c r="C31" s="277"/>
      <c r="D31" s="277"/>
      <c r="E31" s="277"/>
      <c r="F31" s="105"/>
      <c r="G31" s="106"/>
    </row>
    <row r="32" spans="2:8" x14ac:dyDescent="0.25">
      <c r="C32" s="277"/>
      <c r="D32" s="277"/>
      <c r="E32" s="277"/>
      <c r="F32" s="105"/>
      <c r="G32" s="106"/>
    </row>
    <row r="33" spans="3:7" x14ac:dyDescent="0.25">
      <c r="C33" s="277"/>
      <c r="D33" s="277"/>
      <c r="E33" s="277"/>
      <c r="F33" s="105"/>
      <c r="G33" s="106"/>
    </row>
    <row r="34" spans="3:7" x14ac:dyDescent="0.25">
      <c r="C34" s="103"/>
      <c r="D34" s="104"/>
      <c r="E34" s="278"/>
      <c r="F34" s="278"/>
      <c r="G34" s="278"/>
    </row>
  </sheetData>
  <mergeCells count="19">
    <mergeCell ref="B9:B13"/>
    <mergeCell ref="F14:H14"/>
    <mergeCell ref="B15:B16"/>
    <mergeCell ref="F15:H17"/>
    <mergeCell ref="B3:H3"/>
    <mergeCell ref="B5:F5"/>
    <mergeCell ref="B7:E7"/>
    <mergeCell ref="C33:E33"/>
    <mergeCell ref="E34:G34"/>
    <mergeCell ref="B21:H21"/>
    <mergeCell ref="B22:E22"/>
    <mergeCell ref="B23:E23"/>
    <mergeCell ref="B24:E24"/>
    <mergeCell ref="B25:E25"/>
    <mergeCell ref="B18:C18"/>
    <mergeCell ref="B19:C19"/>
    <mergeCell ref="B20:C20"/>
    <mergeCell ref="C31:E31"/>
    <mergeCell ref="C32:E32"/>
  </mergeCells>
  <pageMargins left="0.511811024" right="0.511811024" top="0.78740157499999996" bottom="0.78740157499999996" header="0.31496062000000002" footer="0.31496062000000002"/>
  <pageSetup paperSize="9"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B1:I12"/>
  <sheetViews>
    <sheetView view="pageBreakPreview" zoomScale="80" zoomScaleNormal="70" zoomScaleSheetLayoutView="80" workbookViewId="0">
      <selection activeCell="H5" sqref="H5"/>
    </sheetView>
  </sheetViews>
  <sheetFormatPr defaultRowHeight="15" x14ac:dyDescent="0.25"/>
  <cols>
    <col min="2" max="2" width="14" customWidth="1"/>
    <col min="3" max="3" width="17.140625" bestFit="1" customWidth="1"/>
    <col min="4" max="4" width="9.5703125" bestFit="1" customWidth="1"/>
    <col min="5" max="5" width="64.7109375" customWidth="1"/>
    <col min="8" max="8" width="11.7109375" customWidth="1"/>
    <col min="9" max="9" width="14.140625" bestFit="1" customWidth="1"/>
  </cols>
  <sheetData>
    <row r="1" spans="2:9" ht="15.75" thickBot="1" x14ac:dyDescent="0.3"/>
    <row r="2" spans="2:9" ht="18" x14ac:dyDescent="0.25">
      <c r="B2" s="304" t="s">
        <v>44</v>
      </c>
      <c r="C2" s="305"/>
      <c r="D2" s="305"/>
      <c r="E2" s="305"/>
      <c r="F2" s="305"/>
      <c r="G2" s="305"/>
      <c r="H2" s="305"/>
      <c r="I2" s="306"/>
    </row>
    <row r="3" spans="2:9" ht="50.25" customHeight="1" x14ac:dyDescent="0.25">
      <c r="B3" s="33" t="s">
        <v>95</v>
      </c>
      <c r="C3" s="307" t="str">
        <f>ORÇAMENTO!D31</f>
        <v>Demolição de piso cimentado inclusive lastro de concreto</v>
      </c>
      <c r="D3" s="308"/>
      <c r="E3" s="308"/>
      <c r="F3" s="308"/>
      <c r="G3" s="309"/>
      <c r="H3" s="34" t="s">
        <v>45</v>
      </c>
      <c r="I3" s="35" t="s">
        <v>46</v>
      </c>
    </row>
    <row r="4" spans="2:9" ht="31.5" x14ac:dyDescent="0.25">
      <c r="B4" s="310" t="s">
        <v>47</v>
      </c>
      <c r="C4" s="311"/>
      <c r="D4" s="36" t="s">
        <v>48</v>
      </c>
      <c r="E4" s="37" t="s">
        <v>49</v>
      </c>
      <c r="F4" s="37" t="s">
        <v>50</v>
      </c>
      <c r="G4" s="38" t="s">
        <v>7</v>
      </c>
      <c r="H4" s="39" t="s">
        <v>51</v>
      </c>
      <c r="I4" s="40" t="s">
        <v>8</v>
      </c>
    </row>
    <row r="5" spans="2:9" x14ac:dyDescent="0.25">
      <c r="B5" s="41" t="s">
        <v>22</v>
      </c>
      <c r="C5" s="42" t="s">
        <v>93</v>
      </c>
      <c r="D5" s="42">
        <v>88309</v>
      </c>
      <c r="E5" s="43" t="e">
        <f>IF(C5="INSUMO",VLOOKUP(D5,SINAPIinsu!$A$8:$D$4951,2,0),VLOOKUP(D5,#REF!,2,0))</f>
        <v>#REF!</v>
      </c>
      <c r="F5" s="42" t="e">
        <f>IF(C5="INSUMO",VLOOKUP(D5,SINAPIinsu!$A$8:$D$4951,3,0),VLOOKUP(D5,#REF!,3,0))</f>
        <v>#REF!</v>
      </c>
      <c r="G5" s="44">
        <v>0.13</v>
      </c>
      <c r="H5" s="45" t="e">
        <f>IF(C5="INSUMO",VLOOKUP(D5,SINAPIinsu!$A$8:$D$4951,4,0),VLOOKUP(D5,#REF!,4,0))</f>
        <v>#REF!</v>
      </c>
      <c r="I5" s="46" t="e">
        <f t="shared" ref="I5:I6" si="0">ROUND(G5*H5,2)</f>
        <v>#REF!</v>
      </c>
    </row>
    <row r="6" spans="2:9" x14ac:dyDescent="0.25">
      <c r="B6" s="41" t="s">
        <v>22</v>
      </c>
      <c r="C6" s="42" t="s">
        <v>93</v>
      </c>
      <c r="D6" s="42">
        <v>88316</v>
      </c>
      <c r="E6" s="43" t="e">
        <f>IF(C6="INSUMO",VLOOKUP(D6,SINAPIinsu!$A$8:$D$4951,2,0),VLOOKUP(D6,#REF!,2,0))</f>
        <v>#REF!</v>
      </c>
      <c r="F6" s="42" t="e">
        <f>IF(C6="INSUMO",VLOOKUP(D6,SINAPIinsu!$A$8:$D$4951,3,0),VLOOKUP(D6,#REF!,3,0))</f>
        <v>#REF!</v>
      </c>
      <c r="G6" s="44">
        <v>1.73</v>
      </c>
      <c r="H6" s="45" t="e">
        <f>IF(C6="INSUMO",VLOOKUP(D6,SINAPIinsu!$A$8:$D$4951,4,0),VLOOKUP(D6,#REF!,4,0))</f>
        <v>#REF!</v>
      </c>
      <c r="I6" s="46" t="e">
        <f t="shared" si="0"/>
        <v>#REF!</v>
      </c>
    </row>
    <row r="7" spans="2:9" ht="15.75" x14ac:dyDescent="0.25">
      <c r="B7" s="47" t="s">
        <v>135</v>
      </c>
      <c r="C7" s="48"/>
      <c r="D7" s="48"/>
      <c r="E7" s="48"/>
      <c r="F7" s="48"/>
      <c r="G7" s="312" t="s">
        <v>54</v>
      </c>
      <c r="H7" s="312"/>
      <c r="I7" s="49" t="e">
        <f>I5+I6</f>
        <v>#REF!</v>
      </c>
    </row>
    <row r="8" spans="2:9" ht="15.75" x14ac:dyDescent="0.25">
      <c r="B8" s="50"/>
      <c r="C8" s="48"/>
      <c r="D8" s="48"/>
      <c r="E8" s="48"/>
      <c r="F8" s="48"/>
      <c r="G8" s="313" t="s">
        <v>55</v>
      </c>
      <c r="H8" s="313"/>
      <c r="I8" s="51">
        <f>BDI!D36</f>
        <v>0.24666704095238123</v>
      </c>
    </row>
    <row r="9" spans="2:9" ht="16.5" thickBot="1" x14ac:dyDescent="0.3">
      <c r="B9" s="52"/>
      <c r="C9" s="53"/>
      <c r="D9" s="53"/>
      <c r="E9" s="53"/>
      <c r="F9" s="54"/>
      <c r="G9" s="303" t="s">
        <v>56</v>
      </c>
      <c r="H9" s="303"/>
      <c r="I9" s="55" t="e">
        <f>ROUND(I7*(1+I8),2)</f>
        <v>#REF!</v>
      </c>
    </row>
    <row r="12" spans="2:9" ht="44.25" customHeight="1" x14ac:dyDescent="0.25">
      <c r="B12" s="302" t="e">
        <f>#REF!</f>
        <v>#REF!</v>
      </c>
      <c r="C12" s="302"/>
      <c r="D12" s="302"/>
      <c r="E12" s="302"/>
      <c r="F12" s="302"/>
      <c r="G12" s="302"/>
      <c r="H12" s="302"/>
      <c r="I12" s="302"/>
    </row>
  </sheetData>
  <mergeCells count="7">
    <mergeCell ref="B12:I12"/>
    <mergeCell ref="G9:H9"/>
    <mergeCell ref="B2:I2"/>
    <mergeCell ref="C3:G3"/>
    <mergeCell ref="B4:C4"/>
    <mergeCell ref="G7:H7"/>
    <mergeCell ref="G8:H8"/>
  </mergeCells>
  <pageMargins left="0.511811024" right="0.511811024" top="0.78740157499999996" bottom="0.78740157499999996" header="0.31496062000000002" footer="0.31496062000000002"/>
  <pageSetup paperSize="9" scale="61"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B1:J11"/>
  <sheetViews>
    <sheetView view="pageBreakPreview" zoomScale="80" zoomScaleNormal="85" zoomScaleSheetLayoutView="80" workbookViewId="0">
      <selection activeCell="B8" sqref="B8:F9"/>
    </sheetView>
  </sheetViews>
  <sheetFormatPr defaultRowHeight="15" x14ac:dyDescent="0.25"/>
  <cols>
    <col min="2" max="2" width="11" customWidth="1"/>
    <col min="3" max="3" width="16.7109375" customWidth="1"/>
    <col min="4" max="4" width="8.5703125" customWidth="1"/>
    <col min="5" max="5" width="42.28515625" customWidth="1"/>
    <col min="6" max="6" width="7" bestFit="1" customWidth="1"/>
    <col min="7" max="7" width="8.42578125" bestFit="1" customWidth="1"/>
    <col min="8" max="8" width="11.28515625" bestFit="1" customWidth="1"/>
    <col min="9" max="9" width="20.85546875" customWidth="1"/>
  </cols>
  <sheetData>
    <row r="1" spans="2:10" ht="15.75" thickBot="1" x14ac:dyDescent="0.3"/>
    <row r="2" spans="2:10" ht="18" x14ac:dyDescent="0.25">
      <c r="B2" s="304" t="s">
        <v>44</v>
      </c>
      <c r="C2" s="305"/>
      <c r="D2" s="305"/>
      <c r="E2" s="305"/>
      <c r="F2" s="305"/>
      <c r="G2" s="305"/>
      <c r="H2" s="305"/>
      <c r="I2" s="306"/>
    </row>
    <row r="3" spans="2:10" ht="45" customHeight="1" x14ac:dyDescent="0.25">
      <c r="B3" s="33" t="s">
        <v>94</v>
      </c>
      <c r="C3" s="315" t="s">
        <v>92</v>
      </c>
      <c r="D3" s="316"/>
      <c r="E3" s="316"/>
      <c r="F3" s="316"/>
      <c r="G3" s="317"/>
      <c r="H3" s="34" t="s">
        <v>45</v>
      </c>
      <c r="I3" s="35" t="s">
        <v>2</v>
      </c>
    </row>
    <row r="4" spans="2:10" ht="31.5" x14ac:dyDescent="0.25">
      <c r="B4" s="310" t="s">
        <v>47</v>
      </c>
      <c r="C4" s="311"/>
      <c r="D4" s="36" t="s">
        <v>48</v>
      </c>
      <c r="E4" s="37" t="s">
        <v>49</v>
      </c>
      <c r="F4" s="37" t="s">
        <v>50</v>
      </c>
      <c r="G4" s="38" t="s">
        <v>7</v>
      </c>
      <c r="H4" s="39" t="s">
        <v>51</v>
      </c>
      <c r="I4" s="40" t="s">
        <v>8</v>
      </c>
    </row>
    <row r="5" spans="2:10" x14ac:dyDescent="0.25">
      <c r="B5" s="41" t="s">
        <v>22</v>
      </c>
      <c r="C5" s="42" t="s">
        <v>93</v>
      </c>
      <c r="D5" s="42">
        <v>88309</v>
      </c>
      <c r="E5" s="43" t="e">
        <f>IF(C5="INSUMO",VLOOKUP(D5,SINAPIinsu!$A$8:$D$4951,2,0),VLOOKUP(D5,#REF!,2,0))</f>
        <v>#REF!</v>
      </c>
      <c r="F5" s="42" t="e">
        <f>IF(C5="INSUMO",VLOOKUP(D5,SINAPIinsu!$A$8:$D$4951,3,0),VLOOKUP(D5,#REF!,3,0))</f>
        <v>#REF!</v>
      </c>
      <c r="G5" s="44">
        <v>7.0000000000000007E-2</v>
      </c>
      <c r="H5" s="45" t="e">
        <f>IF(C5="INSUMO",VLOOKUP(D5,SINAPIinsu!$A$8:$D$4951,4,0),VLOOKUP(D5,#REF!,4,0))</f>
        <v>#REF!</v>
      </c>
      <c r="I5" s="46" t="e">
        <f t="shared" ref="I5:I6" si="0">ROUND(G5*H5,2)</f>
        <v>#REF!</v>
      </c>
      <c r="J5" t="s">
        <v>134</v>
      </c>
    </row>
    <row r="6" spans="2:10" x14ac:dyDescent="0.25">
      <c r="B6" s="41" t="s">
        <v>22</v>
      </c>
      <c r="C6" s="42" t="s">
        <v>93</v>
      </c>
      <c r="D6" s="42">
        <v>88316</v>
      </c>
      <c r="E6" s="43" t="e">
        <f>IF(C6="INSUMO",VLOOKUP(D6,SINAPIinsu!$A$8:$D$4951,2,0),VLOOKUP(D6,#REF!,2,0))</f>
        <v>#REF!</v>
      </c>
      <c r="F6" s="42" t="e">
        <f>IF(C6="INSUMO",VLOOKUP(D6,SINAPIinsu!$A$8:$D$4951,3,0),VLOOKUP(D6,#REF!,3,0))</f>
        <v>#REF!</v>
      </c>
      <c r="G6" s="44">
        <v>0.7</v>
      </c>
      <c r="H6" s="45" t="e">
        <f>IF(C6="INSUMO",VLOOKUP(D6,SINAPIinsu!$A$8:$D$4951,4,0),VLOOKUP(D6,#REF!,4,0))</f>
        <v>#REF!</v>
      </c>
      <c r="I6" s="46" t="e">
        <f t="shared" si="0"/>
        <v>#REF!</v>
      </c>
      <c r="J6" t="s">
        <v>134</v>
      </c>
    </row>
    <row r="7" spans="2:10" ht="15.75" x14ac:dyDescent="0.25">
      <c r="B7" s="318" t="s">
        <v>175</v>
      </c>
      <c r="C7" s="319"/>
      <c r="D7" s="319"/>
      <c r="E7" s="319"/>
      <c r="F7" s="61"/>
      <c r="G7" s="320" t="s">
        <v>54</v>
      </c>
      <c r="H7" s="312"/>
      <c r="I7" s="49" t="e">
        <f>SUM(I5:I6)</f>
        <v>#REF!</v>
      </c>
    </row>
    <row r="8" spans="2:10" ht="15.75" x14ac:dyDescent="0.25">
      <c r="B8" s="322" t="s">
        <v>171</v>
      </c>
      <c r="C8" s="323"/>
      <c r="D8" s="323"/>
      <c r="E8" s="323"/>
      <c r="F8" s="323"/>
      <c r="G8" s="321" t="s">
        <v>55</v>
      </c>
      <c r="H8" s="313"/>
      <c r="I8" s="51">
        <f>BDI!D36</f>
        <v>0.24666704095238123</v>
      </c>
    </row>
    <row r="9" spans="2:10" ht="16.5" thickBot="1" x14ac:dyDescent="0.3">
      <c r="B9" s="324"/>
      <c r="C9" s="325"/>
      <c r="D9" s="325"/>
      <c r="E9" s="325"/>
      <c r="F9" s="325"/>
      <c r="G9" s="314" t="s">
        <v>56</v>
      </c>
      <c r="H9" s="303"/>
      <c r="I9" s="55" t="e">
        <f>ROUND(I7*(1+I8),2)</f>
        <v>#REF!</v>
      </c>
    </row>
    <row r="10" spans="2:10" ht="15.75" x14ac:dyDescent="0.25">
      <c r="B10" s="48"/>
      <c r="C10" s="62"/>
      <c r="D10" s="62"/>
      <c r="E10" s="62"/>
      <c r="F10" s="48"/>
      <c r="G10" s="63"/>
      <c r="H10" s="63"/>
      <c r="I10" s="64"/>
    </row>
    <row r="11" spans="2:10" ht="59.25" customHeight="1" x14ac:dyDescent="0.25">
      <c r="B11" s="302" t="str">
        <f>ORÇAMENTO!A46</f>
        <v xml:space="preserve">RESP.TÉCNICO </v>
      </c>
      <c r="C11" s="302"/>
      <c r="D11" s="302"/>
      <c r="E11" s="302"/>
      <c r="F11" s="302"/>
      <c r="G11" s="302"/>
      <c r="H11" s="302"/>
      <c r="I11" s="302"/>
    </row>
  </sheetData>
  <mergeCells count="9">
    <mergeCell ref="G9:H9"/>
    <mergeCell ref="B11:I11"/>
    <mergeCell ref="B2:I2"/>
    <mergeCell ref="C3:G3"/>
    <mergeCell ref="B4:C4"/>
    <mergeCell ref="B7:E7"/>
    <mergeCell ref="G7:H7"/>
    <mergeCell ref="G8:H8"/>
    <mergeCell ref="B8:F9"/>
  </mergeCells>
  <pageMargins left="0.511811024" right="0.511811024" top="0.78740157499999996" bottom="0.78740157499999996" header="0.31496062000000002" footer="0.31496062000000002"/>
  <pageSetup paperSize="9" scale="7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4"/>
  <sheetViews>
    <sheetView view="pageBreakPreview" zoomScale="80" zoomScaleNormal="70" zoomScaleSheetLayoutView="80" workbookViewId="0">
      <selection activeCell="I10" sqref="I10"/>
    </sheetView>
  </sheetViews>
  <sheetFormatPr defaultColWidth="9.140625" defaultRowHeight="15" x14ac:dyDescent="0.25"/>
  <cols>
    <col min="2" max="2" width="11" customWidth="1"/>
    <col min="3" max="3" width="16.7109375" customWidth="1"/>
    <col min="4" max="4" width="8.5703125" customWidth="1"/>
    <col min="5" max="5" width="72" customWidth="1"/>
    <col min="6" max="6" width="7" bestFit="1" customWidth="1"/>
    <col min="7" max="7" width="8.42578125" bestFit="1" customWidth="1"/>
    <col min="8" max="8" width="11.28515625" bestFit="1" customWidth="1"/>
    <col min="9" max="9" width="20.85546875" customWidth="1"/>
  </cols>
  <sheetData>
    <row r="1" spans="2:10" ht="15.75" thickBot="1" x14ac:dyDescent="0.3"/>
    <row r="2" spans="2:10" ht="28.5" customHeight="1" x14ac:dyDescent="0.25">
      <c r="B2" s="304" t="s">
        <v>44</v>
      </c>
      <c r="C2" s="305"/>
      <c r="D2" s="305"/>
      <c r="E2" s="305"/>
      <c r="F2" s="305"/>
      <c r="G2" s="305"/>
      <c r="H2" s="305"/>
      <c r="I2" s="306"/>
    </row>
    <row r="3" spans="2:10" ht="59.25" customHeight="1" x14ac:dyDescent="0.25">
      <c r="B3" s="113" t="s">
        <v>173</v>
      </c>
      <c r="C3" s="315" t="s">
        <v>169</v>
      </c>
      <c r="D3" s="316"/>
      <c r="E3" s="316"/>
      <c r="F3" s="316"/>
      <c r="G3" s="317"/>
      <c r="H3" s="34" t="s">
        <v>45</v>
      </c>
      <c r="I3" s="35" t="s">
        <v>2</v>
      </c>
    </row>
    <row r="4" spans="2:10" ht="31.5" x14ac:dyDescent="0.25">
      <c r="B4" s="310" t="s">
        <v>47</v>
      </c>
      <c r="C4" s="311"/>
      <c r="D4" s="36" t="s">
        <v>48</v>
      </c>
      <c r="E4" s="37" t="s">
        <v>49</v>
      </c>
      <c r="F4" s="37" t="s">
        <v>50</v>
      </c>
      <c r="G4" s="38" t="s">
        <v>7</v>
      </c>
      <c r="H4" s="39" t="s">
        <v>51</v>
      </c>
      <c r="I4" s="40" t="s">
        <v>8</v>
      </c>
    </row>
    <row r="5" spans="2:10" ht="45" x14ac:dyDescent="0.25">
      <c r="B5" s="41" t="s">
        <v>22</v>
      </c>
      <c r="C5" s="42" t="s">
        <v>52</v>
      </c>
      <c r="D5" s="42">
        <v>10777</v>
      </c>
      <c r="E5" s="43" t="str">
        <f>IF(C5="INSUMO",VLOOKUP(D5,SINAPIinsu!$A$8:$D$4951,2,0),VLOOKUP(D5,#REF!,2,0))</f>
        <v>LOCACAO DE CONTAINER 2,30 X 4,30 M, ALT. 2,50 M, PARA SANITARIO, COM 3 BACIAS, 4 CHUVEIROS, 1 LAVATORIO E 1 MICTORIO (NAO INCLUI MOBILIZACAO/DESMOBILIZACAO)</v>
      </c>
      <c r="F5" s="42" t="str">
        <f>IF(C5="INSUMO",VLOOKUP(D5,SINAPIinsu!$A$8:$D$4951,3,0),VLOOKUP(D5,#REF!,3,0))</f>
        <v xml:space="preserve">MES   </v>
      </c>
      <c r="G5" s="44">
        <v>5</v>
      </c>
      <c r="H5" s="45">
        <f>IF(C5="INSUMO",VLOOKUP(D5,SINAPIinsu!$A$8:$D$4951,4,0),VLOOKUP(D5,#REF!,4,0))</f>
        <v>1218.8599999999999</v>
      </c>
      <c r="I5" s="46">
        <f t="shared" ref="I5:I7" si="0">ROUND(G5*H5,2)</f>
        <v>6094.3</v>
      </c>
      <c r="J5" t="s">
        <v>134</v>
      </c>
    </row>
    <row r="6" spans="2:10" ht="45" x14ac:dyDescent="0.25">
      <c r="B6" s="41" t="s">
        <v>22</v>
      </c>
      <c r="C6" s="42" t="s">
        <v>52</v>
      </c>
      <c r="D6" s="42">
        <v>10775</v>
      </c>
      <c r="E6" s="43" t="str">
        <f>IF(C6="INSUMO",VLOOKUP(D6,SINAPIinsu!$A$8:$D$4951,2,0),VLOOKUP(D6,#REF!,2,0))</f>
        <v>LOCACAO DE CONTAINER 2,30 X 6,00 M, ALT. 2,50 M, COM 1 SANITARIO, PARA ESCRITORIO, COMPLETO, SEM DIVISORIAS INTERNAS (NAO INCLUI MOBILIZACAO/DESMOBILIZACAO)</v>
      </c>
      <c r="F6" s="42" t="str">
        <f>IF(C6="INSUMO",VLOOKUP(D6,SINAPIinsu!$A$8:$D$4951,3,0),VLOOKUP(D6,#REF!,3,0))</f>
        <v xml:space="preserve">MES   </v>
      </c>
      <c r="G6" s="44">
        <v>5</v>
      </c>
      <c r="H6" s="45">
        <f>IF(C6="INSUMO",VLOOKUP(D6,SINAPIinsu!$A$8:$D$4951,4,0),VLOOKUP(D6,#REF!,4,0))</f>
        <v>1073.5</v>
      </c>
      <c r="I6" s="112">
        <f t="shared" si="0"/>
        <v>5367.5</v>
      </c>
      <c r="J6" t="s">
        <v>134</v>
      </c>
    </row>
    <row r="7" spans="2:10" x14ac:dyDescent="0.25">
      <c r="B7" s="41" t="s">
        <v>22</v>
      </c>
      <c r="C7" s="42" t="s">
        <v>53</v>
      </c>
      <c r="D7" s="42">
        <v>5824</v>
      </c>
      <c r="E7" s="43" t="e">
        <f>IF(C7="INSUMO",VLOOKUP(D7,SINAPIinsu!$A$8:$D$4951,2,0),VLOOKUP(D7,#REF!,2,0))</f>
        <v>#REF!</v>
      </c>
      <c r="F7" s="42" t="e">
        <f>IF(C7="INSUMO",VLOOKUP(D7,SINAPIinsu!$A$8:$D$4951,3,0),VLOOKUP(D7,#REF!,3,0))</f>
        <v>#REF!</v>
      </c>
      <c r="G7" s="44">
        <v>4</v>
      </c>
      <c r="H7" s="45" t="e">
        <f>IF(C7="INSUMO",VLOOKUP(D7,SINAPIinsu!$A$8:$D$4951,4,0),VLOOKUP(D7,#REF!,4,0))</f>
        <v>#REF!</v>
      </c>
      <c r="I7" s="46" t="e">
        <f t="shared" si="0"/>
        <v>#REF!</v>
      </c>
      <c r="J7" t="s">
        <v>134</v>
      </c>
    </row>
    <row r="8" spans="2:10" ht="15.75" x14ac:dyDescent="0.25">
      <c r="B8" s="318" t="s">
        <v>167</v>
      </c>
      <c r="C8" s="319"/>
      <c r="D8" s="319"/>
      <c r="E8" s="319"/>
      <c r="F8" s="61"/>
      <c r="G8" s="320" t="s">
        <v>54</v>
      </c>
      <c r="H8" s="312"/>
      <c r="I8" s="49" t="e">
        <f>SUM(I5:I7)</f>
        <v>#REF!</v>
      </c>
    </row>
    <row r="9" spans="2:10" ht="15.75" x14ac:dyDescent="0.25">
      <c r="B9" s="318" t="s">
        <v>168</v>
      </c>
      <c r="C9" s="319"/>
      <c r="D9" s="319"/>
      <c r="E9" s="319"/>
      <c r="F9" s="48"/>
      <c r="G9" s="321" t="s">
        <v>55</v>
      </c>
      <c r="H9" s="313"/>
      <c r="I9" s="51">
        <v>0.25659999999999999</v>
      </c>
    </row>
    <row r="10" spans="2:10" ht="16.5" thickBot="1" x14ac:dyDescent="0.3">
      <c r="B10" s="52"/>
      <c r="C10" s="53"/>
      <c r="D10" s="53"/>
      <c r="E10" s="53"/>
      <c r="F10" s="54"/>
      <c r="G10" s="314" t="s">
        <v>56</v>
      </c>
      <c r="H10" s="303"/>
      <c r="I10" s="55" t="e">
        <f>ROUND(I8*(1+I9),2)</f>
        <v>#REF!</v>
      </c>
    </row>
    <row r="11" spans="2:10" ht="15.75" x14ac:dyDescent="0.25">
      <c r="B11" s="48"/>
      <c r="C11" s="62"/>
      <c r="D11" s="62"/>
      <c r="E11" s="62"/>
      <c r="F11" s="48"/>
      <c r="G11" s="63"/>
      <c r="H11" s="63"/>
      <c r="I11" s="64"/>
    </row>
    <row r="12" spans="2:10" ht="15.75" x14ac:dyDescent="0.25">
      <c r="B12" s="48"/>
      <c r="C12" s="62"/>
      <c r="D12" s="62"/>
      <c r="E12" s="62"/>
      <c r="F12" s="48"/>
      <c r="G12" s="63"/>
      <c r="H12" s="63"/>
      <c r="I12" s="64"/>
    </row>
    <row r="13" spans="2:10" ht="15.75" x14ac:dyDescent="0.25">
      <c r="B13" s="48"/>
      <c r="C13" s="62"/>
      <c r="D13" s="62"/>
      <c r="E13" s="62"/>
      <c r="F13" s="48"/>
      <c r="G13" s="63"/>
      <c r="H13" s="63"/>
      <c r="I13" s="64"/>
    </row>
    <row r="14" spans="2:10" ht="58.5" customHeight="1" x14ac:dyDescent="0.25">
      <c r="B14" s="302" t="e">
        <f>#REF!</f>
        <v>#REF!</v>
      </c>
      <c r="C14" s="302"/>
      <c r="D14" s="302"/>
      <c r="E14" s="302"/>
      <c r="F14" s="302"/>
      <c r="G14" s="302"/>
      <c r="H14" s="302"/>
      <c r="I14" s="302"/>
    </row>
  </sheetData>
  <mergeCells count="9">
    <mergeCell ref="G10:H10"/>
    <mergeCell ref="B14:I14"/>
    <mergeCell ref="B9:E9"/>
    <mergeCell ref="B2:I2"/>
    <mergeCell ref="C3:G3"/>
    <mergeCell ref="B4:C4"/>
    <mergeCell ref="B8:E8"/>
    <mergeCell ref="G8:H8"/>
    <mergeCell ref="G9:H9"/>
  </mergeCells>
  <pageMargins left="0.511811024" right="0.511811024" top="0.78740157499999996" bottom="0.78740157499999996" header="0.31496062000000002" footer="0.31496062000000002"/>
  <pageSetup paperSize="9" scale="55"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1"/>
  <sheetViews>
    <sheetView view="pageBreakPreview" zoomScale="80" zoomScaleNormal="100" zoomScaleSheetLayoutView="80" workbookViewId="0">
      <selection activeCell="B8" sqref="B8"/>
    </sheetView>
  </sheetViews>
  <sheetFormatPr defaultColWidth="9.140625" defaultRowHeight="15" x14ac:dyDescent="0.25"/>
  <cols>
    <col min="2" max="2" width="11" customWidth="1"/>
    <col min="3" max="3" width="16.7109375" customWidth="1"/>
    <col min="4" max="4" width="8.5703125" customWidth="1"/>
    <col min="5" max="5" width="42.28515625" customWidth="1"/>
    <col min="6" max="6" width="7" bestFit="1" customWidth="1"/>
    <col min="7" max="7" width="8.42578125" bestFit="1" customWidth="1"/>
    <col min="8" max="8" width="11.28515625" bestFit="1" customWidth="1"/>
    <col min="9" max="9" width="20.85546875" customWidth="1"/>
  </cols>
  <sheetData>
    <row r="1" spans="2:10" ht="15.75" thickBot="1" x14ac:dyDescent="0.3"/>
    <row r="2" spans="2:10" ht="18" x14ac:dyDescent="0.25">
      <c r="B2" s="304" t="s">
        <v>44</v>
      </c>
      <c r="C2" s="305"/>
      <c r="D2" s="305"/>
      <c r="E2" s="305"/>
      <c r="F2" s="305"/>
      <c r="G2" s="305"/>
      <c r="H2" s="305"/>
      <c r="I2" s="306"/>
    </row>
    <row r="3" spans="2:10" ht="45" customHeight="1" x14ac:dyDescent="0.25">
      <c r="B3" s="33" t="s">
        <v>100</v>
      </c>
      <c r="C3" s="315" t="s">
        <v>130</v>
      </c>
      <c r="D3" s="316"/>
      <c r="E3" s="316"/>
      <c r="F3" s="316"/>
      <c r="G3" s="317"/>
      <c r="H3" s="34" t="s">
        <v>45</v>
      </c>
      <c r="I3" s="35" t="s">
        <v>0</v>
      </c>
    </row>
    <row r="4" spans="2:10" ht="31.5" x14ac:dyDescent="0.25">
      <c r="B4" s="310" t="s">
        <v>47</v>
      </c>
      <c r="C4" s="311"/>
      <c r="D4" s="36" t="s">
        <v>48</v>
      </c>
      <c r="E4" s="37" t="s">
        <v>49</v>
      </c>
      <c r="F4" s="37" t="s">
        <v>50</v>
      </c>
      <c r="G4" s="38" t="s">
        <v>7</v>
      </c>
      <c r="H4" s="39" t="s">
        <v>51</v>
      </c>
      <c r="I4" s="40" t="s">
        <v>8</v>
      </c>
    </row>
    <row r="5" spans="2:10" x14ac:dyDescent="0.25">
      <c r="B5" s="41" t="s">
        <v>22</v>
      </c>
      <c r="C5" s="42" t="s">
        <v>93</v>
      </c>
      <c r="D5" s="42">
        <v>88309</v>
      </c>
      <c r="E5" s="43" t="e">
        <f>IF(C5="INSUMO",VLOOKUP(D5,SINAPIinsu!$A$8:$D$4951,2,0),VLOOKUP(D5,#REF!,2,0))</f>
        <v>#REF!</v>
      </c>
      <c r="F5" s="42" t="e">
        <f>IF(C5="INSUMO",VLOOKUP(D5,SINAPIinsu!$A$8:$D$4951,3,0),VLOOKUP(D5,#REF!,3,0))</f>
        <v>#REF!</v>
      </c>
      <c r="G5" s="44">
        <v>0.05</v>
      </c>
      <c r="H5" s="45" t="e">
        <f>IF(C5="INSUMO",VLOOKUP(D5,SINAPIinsu!$A$8:$D$4951,4,0),VLOOKUP(D5,#REF!,4,0))</f>
        <v>#REF!</v>
      </c>
      <c r="I5" s="46" t="e">
        <f t="shared" ref="I5:I6" si="0">ROUND(G5*H5,2)</f>
        <v>#REF!</v>
      </c>
      <c r="J5" t="s">
        <v>134</v>
      </c>
    </row>
    <row r="6" spans="2:10" x14ac:dyDescent="0.25">
      <c r="B6" s="41" t="s">
        <v>22</v>
      </c>
      <c r="C6" s="42" t="s">
        <v>93</v>
      </c>
      <c r="D6" s="42">
        <v>88316</v>
      </c>
      <c r="E6" s="43" t="e">
        <f>IF(C6="INSUMO",VLOOKUP(D6,SINAPIinsu!$A$8:$D$4951,2,0),VLOOKUP(D6,#REF!,2,0))</f>
        <v>#REF!</v>
      </c>
      <c r="F6" s="42" t="e">
        <f>IF(C6="INSUMO",VLOOKUP(D6,SINAPIinsu!$A$8:$D$4951,3,0),VLOOKUP(D6,#REF!,3,0))</f>
        <v>#REF!</v>
      </c>
      <c r="G6" s="44">
        <v>0.5</v>
      </c>
      <c r="H6" s="45" t="e">
        <f>IF(C6="INSUMO",VLOOKUP(D6,SINAPIinsu!$A$8:$D$4951,4,0),VLOOKUP(D6,#REF!,4,0))</f>
        <v>#REF!</v>
      </c>
      <c r="I6" s="46" t="e">
        <f t="shared" si="0"/>
        <v>#REF!</v>
      </c>
      <c r="J6" t="s">
        <v>134</v>
      </c>
    </row>
    <row r="7" spans="2:10" ht="15.75" x14ac:dyDescent="0.25">
      <c r="B7" s="318" t="s">
        <v>5134</v>
      </c>
      <c r="C7" s="319"/>
      <c r="D7" s="319"/>
      <c r="E7" s="319"/>
      <c r="F7" s="61"/>
      <c r="G7" s="320" t="s">
        <v>54</v>
      </c>
      <c r="H7" s="312"/>
      <c r="I7" s="49" t="e">
        <f>SUM(I5:I6)</f>
        <v>#REF!</v>
      </c>
    </row>
    <row r="8" spans="2:10" ht="15.75" x14ac:dyDescent="0.25">
      <c r="B8" s="50"/>
      <c r="C8" s="48"/>
      <c r="D8" s="48"/>
      <c r="E8" s="48"/>
      <c r="F8" s="48"/>
      <c r="G8" s="321" t="s">
        <v>55</v>
      </c>
      <c r="H8" s="313"/>
      <c r="I8" s="51">
        <f>BDI!D36</f>
        <v>0.24666704095238123</v>
      </c>
    </row>
    <row r="9" spans="2:10" ht="16.5" thickBot="1" x14ac:dyDescent="0.3">
      <c r="B9" s="52"/>
      <c r="C9" s="53"/>
      <c r="D9" s="53"/>
      <c r="E9" s="53"/>
      <c r="F9" s="54"/>
      <c r="G9" s="314" t="s">
        <v>56</v>
      </c>
      <c r="H9" s="303"/>
      <c r="I9" s="55" t="e">
        <f>ROUND(I7*(1+I8),2)</f>
        <v>#REF!</v>
      </c>
    </row>
    <row r="10" spans="2:10" ht="15.75" x14ac:dyDescent="0.25">
      <c r="B10" s="48"/>
      <c r="C10" s="62"/>
      <c r="D10" s="62"/>
      <c r="E10" s="62"/>
      <c r="F10" s="48"/>
      <c r="G10" s="63"/>
      <c r="H10" s="63"/>
      <c r="I10" s="64"/>
    </row>
    <row r="11" spans="2:10" ht="59.25" customHeight="1" x14ac:dyDescent="0.25">
      <c r="B11" s="302" t="str">
        <f>'CPU 05'!B11:I11</f>
        <v xml:space="preserve">RESP.TÉCNICO </v>
      </c>
      <c r="C11" s="302"/>
      <c r="D11" s="302"/>
      <c r="E11" s="302"/>
      <c r="F11" s="302"/>
      <c r="G11" s="302"/>
      <c r="H11" s="302"/>
      <c r="I11" s="302"/>
    </row>
  </sheetData>
  <mergeCells count="8">
    <mergeCell ref="G9:H9"/>
    <mergeCell ref="B11:I11"/>
    <mergeCell ref="B2:I2"/>
    <mergeCell ref="C3:G3"/>
    <mergeCell ref="B4:C4"/>
    <mergeCell ref="B7:E7"/>
    <mergeCell ref="G7:H7"/>
    <mergeCell ref="G8:H8"/>
  </mergeCells>
  <pageMargins left="0.511811024" right="0.511811024" top="0.78740157499999996" bottom="0.78740157499999996" header="0.31496062000000002" footer="0.31496062000000002"/>
  <pageSetup paperSize="9" scale="73"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5"/>
  <sheetViews>
    <sheetView view="pageBreakPreview" zoomScale="80" zoomScaleNormal="70" zoomScaleSheetLayoutView="80" workbookViewId="0">
      <selection activeCell="E8" sqref="E8"/>
    </sheetView>
  </sheetViews>
  <sheetFormatPr defaultColWidth="9.140625" defaultRowHeight="15" x14ac:dyDescent="0.25"/>
  <cols>
    <col min="2" max="2" width="11" customWidth="1"/>
    <col min="3" max="3" width="16.7109375" customWidth="1"/>
    <col min="4" max="4" width="8.5703125" customWidth="1"/>
    <col min="5" max="5" width="42.28515625" customWidth="1"/>
    <col min="6" max="6" width="7" bestFit="1" customWidth="1"/>
    <col min="7" max="7" width="8.42578125" bestFit="1" customWidth="1"/>
    <col min="8" max="8" width="11.28515625" bestFit="1" customWidth="1"/>
    <col min="9" max="9" width="20.85546875" customWidth="1"/>
  </cols>
  <sheetData>
    <row r="1" spans="2:10" ht="15.75" thickBot="1" x14ac:dyDescent="0.3"/>
    <row r="2" spans="2:10" ht="28.5" customHeight="1" x14ac:dyDescent="0.25">
      <c r="B2" s="304" t="s">
        <v>44</v>
      </c>
      <c r="C2" s="305"/>
      <c r="D2" s="305"/>
      <c r="E2" s="305"/>
      <c r="F2" s="305"/>
      <c r="G2" s="305"/>
      <c r="H2" s="305"/>
      <c r="I2" s="306"/>
    </row>
    <row r="3" spans="2:10" ht="59.25" customHeight="1" x14ac:dyDescent="0.25">
      <c r="B3" s="113" t="s">
        <v>99</v>
      </c>
      <c r="C3" s="315" t="s">
        <v>133</v>
      </c>
      <c r="D3" s="316"/>
      <c r="E3" s="316"/>
      <c r="F3" s="316"/>
      <c r="G3" s="317"/>
      <c r="H3" s="34" t="s">
        <v>45</v>
      </c>
      <c r="I3" s="35" t="s">
        <v>2</v>
      </c>
    </row>
    <row r="4" spans="2:10" ht="31.5" x14ac:dyDescent="0.25">
      <c r="B4" s="310" t="s">
        <v>47</v>
      </c>
      <c r="C4" s="311"/>
      <c r="D4" s="36" t="s">
        <v>48</v>
      </c>
      <c r="E4" s="37" t="s">
        <v>49</v>
      </c>
      <c r="F4" s="37" t="s">
        <v>50</v>
      </c>
      <c r="G4" s="38" t="s">
        <v>7</v>
      </c>
      <c r="H4" s="39" t="s">
        <v>51</v>
      </c>
      <c r="I4" s="40" t="s">
        <v>8</v>
      </c>
    </row>
    <row r="5" spans="2:10" ht="30" x14ac:dyDescent="0.25">
      <c r="B5" s="41" t="s">
        <v>22</v>
      </c>
      <c r="C5" s="42" t="s">
        <v>52</v>
      </c>
      <c r="D5" s="42">
        <v>34753</v>
      </c>
      <c r="E5" s="43" t="str">
        <f>IF(C5="INSUMO",VLOOKUP(D5,SINAPIinsu!$A$8:$D$4951,2,0),VLOOKUP(D5,#REF!,2,0))</f>
        <v>CIMENTO PORTLAND POZOLANICO CP IV-32</v>
      </c>
      <c r="F5" s="42" t="str">
        <f>IF(C5="INSUMO",VLOOKUP(D5,SINAPIinsu!$A$8:$D$4951,3,0),VLOOKUP(D5,#REF!,3,0))</f>
        <v xml:space="preserve">KG    </v>
      </c>
      <c r="G5" s="44">
        <v>4.8</v>
      </c>
      <c r="H5" s="45">
        <f>IF(C5="INSUMO",VLOOKUP(D5,SINAPIinsu!$A$8:$D$4951,4,0),VLOOKUP(D5,#REF!,4,0))</f>
        <v>0.8</v>
      </c>
      <c r="I5" s="46">
        <f t="shared" ref="I5:I8" si="0">ROUND(G5*H5,2)</f>
        <v>3.84</v>
      </c>
      <c r="J5" t="s">
        <v>134</v>
      </c>
    </row>
    <row r="6" spans="2:10" ht="45" x14ac:dyDescent="0.25">
      <c r="B6" s="41" t="s">
        <v>22</v>
      </c>
      <c r="C6" s="42" t="s">
        <v>52</v>
      </c>
      <c r="D6" s="42">
        <v>3731</v>
      </c>
      <c r="E6" s="43" t="str">
        <f>IF(C6="INSUMO",VLOOKUP(D6,SINAPIinsu!$A$8:$D$4951,2,0),VLOOKUP(D6,#REF!,2,0))</f>
        <v>LADRILHO HIDRAULICO, *20 X 20* CM, E= 2 CM, DADOS, COR NATURAL</v>
      </c>
      <c r="F6" s="42" t="str">
        <f>IF(C6="INSUMO",VLOOKUP(D6,SINAPIinsu!$A$8:$D$4951,3,0),VLOOKUP(D6,#REF!,3,0))</f>
        <v xml:space="preserve">M2    </v>
      </c>
      <c r="G6" s="44">
        <v>1.1000000000000001</v>
      </c>
      <c r="H6" s="45">
        <f>IF(C6="INSUMO",VLOOKUP(D6,SINAPIinsu!$A$8:$D$4951,4,0),VLOOKUP(D6,#REF!,4,0))</f>
        <v>67.75</v>
      </c>
      <c r="I6" s="112">
        <f t="shared" si="0"/>
        <v>74.53</v>
      </c>
      <c r="J6" t="s">
        <v>134</v>
      </c>
    </row>
    <row r="7" spans="2:10" x14ac:dyDescent="0.25">
      <c r="B7" s="41" t="s">
        <v>22</v>
      </c>
      <c r="C7" s="42" t="s">
        <v>53</v>
      </c>
      <c r="D7" s="42">
        <v>88239</v>
      </c>
      <c r="E7" s="43" t="e">
        <f>IF(C7="INSUMO",VLOOKUP(D7,SINAPIinsu!$A$8:$D$4951,2,0),VLOOKUP(D7,#REF!,2,0))</f>
        <v>#REF!</v>
      </c>
      <c r="F7" s="42" t="e">
        <f>IF(C7="INSUMO",VLOOKUP(D7,SINAPIinsu!$A$8:$D$4951,3,0),VLOOKUP(D7,#REF!,3,0))</f>
        <v>#REF!</v>
      </c>
      <c r="G7" s="44">
        <v>0.2</v>
      </c>
      <c r="H7" s="45" t="e">
        <f>IF(C7="INSUMO",VLOOKUP(D7,SINAPIinsu!$A$8:$D$4951,4,0),VLOOKUP(D7,#REF!,4,0))</f>
        <v>#REF!</v>
      </c>
      <c r="I7" s="46" t="e">
        <f t="shared" si="0"/>
        <v>#REF!</v>
      </c>
      <c r="J7" t="s">
        <v>134</v>
      </c>
    </row>
    <row r="8" spans="2:10" x14ac:dyDescent="0.25">
      <c r="B8" s="41" t="s">
        <v>22</v>
      </c>
      <c r="C8" s="42" t="s">
        <v>53</v>
      </c>
      <c r="D8" s="42">
        <v>88256</v>
      </c>
      <c r="E8" s="43" t="e">
        <f>IF(C8="INSUMO",VLOOKUP(D8,SINAPIinsu!$A$8:$D$4951,2,0),VLOOKUP(D8,#REF!,2,0))</f>
        <v>#REF!</v>
      </c>
      <c r="F8" s="42" t="e">
        <f>IF(C8="INSUMO",VLOOKUP(D8,SINAPIinsu!$A$8:$D$4951,3,0),VLOOKUP(D8,#REF!,3,0))</f>
        <v>#REF!</v>
      </c>
      <c r="G8" s="44">
        <v>0.3</v>
      </c>
      <c r="H8" s="45" t="e">
        <f>IF(C8="INSUMO",VLOOKUP(D8,SINAPIinsu!$A$8:$D$4951,4,0),VLOOKUP(D8,#REF!,4,0))</f>
        <v>#REF!</v>
      </c>
      <c r="I8" s="46" t="e">
        <f t="shared" si="0"/>
        <v>#REF!</v>
      </c>
      <c r="J8" t="s">
        <v>134</v>
      </c>
    </row>
    <row r="9" spans="2:10" ht="15.75" x14ac:dyDescent="0.25">
      <c r="B9" s="318" t="s">
        <v>176</v>
      </c>
      <c r="C9" s="319"/>
      <c r="D9" s="319"/>
      <c r="E9" s="319"/>
      <c r="F9" s="61"/>
      <c r="G9" s="320" t="s">
        <v>54</v>
      </c>
      <c r="H9" s="312"/>
      <c r="I9" s="49" t="e">
        <f>SUM(I5:I8)</f>
        <v>#REF!</v>
      </c>
    </row>
    <row r="10" spans="2:10" ht="15.75" x14ac:dyDescent="0.25">
      <c r="B10" s="50"/>
      <c r="C10" s="48"/>
      <c r="D10" s="48"/>
      <c r="E10" s="48"/>
      <c r="F10" s="48"/>
      <c r="G10" s="321" t="s">
        <v>55</v>
      </c>
      <c r="H10" s="313"/>
      <c r="I10" s="51">
        <f>BDI!D36</f>
        <v>0.24666704095238123</v>
      </c>
    </row>
    <row r="11" spans="2:10" ht="16.5" thickBot="1" x14ac:dyDescent="0.3">
      <c r="B11" s="52"/>
      <c r="C11" s="53"/>
      <c r="D11" s="53"/>
      <c r="E11" s="53"/>
      <c r="F11" s="54"/>
      <c r="G11" s="314" t="s">
        <v>56</v>
      </c>
      <c r="H11" s="303"/>
      <c r="I11" s="55" t="e">
        <f>ROUND(I9*(1+I10),2)</f>
        <v>#REF!</v>
      </c>
    </row>
    <row r="12" spans="2:10" ht="15.75" x14ac:dyDescent="0.25">
      <c r="B12" s="48"/>
      <c r="C12" s="62"/>
      <c r="D12" s="62"/>
      <c r="E12" s="62"/>
      <c r="F12" s="48"/>
      <c r="G12" s="63"/>
      <c r="H12" s="63"/>
      <c r="I12" s="64"/>
    </row>
    <row r="13" spans="2:10" ht="15.75" x14ac:dyDescent="0.25">
      <c r="B13" s="48"/>
      <c r="C13" s="62"/>
      <c r="D13" s="62"/>
      <c r="E13" s="62"/>
      <c r="F13" s="48"/>
      <c r="G13" s="63"/>
      <c r="H13" s="63"/>
      <c r="I13" s="64"/>
    </row>
    <row r="14" spans="2:10" ht="15.75" x14ac:dyDescent="0.25">
      <c r="B14" s="48"/>
      <c r="C14" s="62"/>
      <c r="D14" s="62"/>
      <c r="E14" s="62"/>
      <c r="F14" s="48"/>
      <c r="G14" s="63"/>
      <c r="H14" s="63"/>
      <c r="I14" s="64"/>
    </row>
    <row r="15" spans="2:10" ht="58.5" customHeight="1" x14ac:dyDescent="0.25">
      <c r="B15" s="302" t="str">
        <f>ORÇAMENTO!A46</f>
        <v xml:space="preserve">RESP.TÉCNICO </v>
      </c>
      <c r="C15" s="302"/>
      <c r="D15" s="302"/>
      <c r="E15" s="302"/>
      <c r="F15" s="302"/>
      <c r="G15" s="302"/>
      <c r="H15" s="302"/>
      <c r="I15" s="302"/>
    </row>
  </sheetData>
  <mergeCells count="8">
    <mergeCell ref="G11:H11"/>
    <mergeCell ref="B15:I15"/>
    <mergeCell ref="B2:I2"/>
    <mergeCell ref="C3:G3"/>
    <mergeCell ref="B4:C4"/>
    <mergeCell ref="B9:E9"/>
    <mergeCell ref="G9:H9"/>
    <mergeCell ref="G10:H10"/>
  </mergeCells>
  <pageMargins left="0.511811024" right="0.511811024" top="0.78740157499999996" bottom="0.78740157499999996" header="0.31496062000000002" footer="0.31496062000000002"/>
  <pageSetup paperSize="9" scale="6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9</vt:i4>
      </vt:variant>
      <vt:variant>
        <vt:lpstr>Intervalos nomeados</vt:lpstr>
      </vt:variant>
      <vt:variant>
        <vt:i4>10</vt:i4>
      </vt:variant>
    </vt:vector>
  </HeadingPairs>
  <TitlesOfParts>
    <vt:vector size="19" baseType="lpstr">
      <vt:lpstr>SINAPIinsu</vt:lpstr>
      <vt:lpstr>ORÇAMENTO</vt:lpstr>
      <vt:lpstr>BDI</vt:lpstr>
      <vt:lpstr>CPU 03</vt:lpstr>
      <vt:lpstr>CPU 04</vt:lpstr>
      <vt:lpstr>CPU 05</vt:lpstr>
      <vt:lpstr>CPU 11</vt:lpstr>
      <vt:lpstr>CPU 09</vt:lpstr>
      <vt:lpstr>CPU 10</vt:lpstr>
      <vt:lpstr>BDI!Area_de_impressao</vt:lpstr>
      <vt:lpstr>'CPU 03'!Area_de_impressao</vt:lpstr>
      <vt:lpstr>'CPU 04'!Area_de_impressao</vt:lpstr>
      <vt:lpstr>'CPU 05'!Area_de_impressao</vt:lpstr>
      <vt:lpstr>'CPU 09'!Area_de_impressao</vt:lpstr>
      <vt:lpstr>'CPU 10'!Area_de_impressao</vt:lpstr>
      <vt:lpstr>'CPU 11'!Area_de_impressao</vt:lpstr>
      <vt:lpstr>ORÇAMENTO!Area_de_impressao</vt:lpstr>
      <vt:lpstr>ORÇAMENTO</vt:lpstr>
      <vt:lpstr>SINAPIinsu!SINAPI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Engenharia</dc:creator>
  <cp:lastModifiedBy>User</cp:lastModifiedBy>
  <cp:lastPrinted>2023-12-27T15:13:51Z</cp:lastPrinted>
  <dcterms:created xsi:type="dcterms:W3CDTF">2019-09-19T17:21:08Z</dcterms:created>
  <dcterms:modified xsi:type="dcterms:W3CDTF">2023-12-27T15:14:09Z</dcterms:modified>
</cp:coreProperties>
</file>